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autoCompressPictures="0" defaultThemeVersion="166925"/>
  <mc:AlternateContent xmlns:mc="http://schemas.openxmlformats.org/markup-compatibility/2006">
    <mc:Choice Requires="x15">
      <x15ac:absPath xmlns:x15ac="http://schemas.microsoft.com/office/spreadsheetml/2010/11/ac" url="S:\110-CEAGRE\110.25-DPRSG\110.25.7-SMA\110.25.7.5-BLS\Florence\1-Consultations en cours\B25_01268_FL_Restaurant_H3_H5-PAO au 13 06 25\4-DCE\1_DCE\RC et annexes\"/>
    </mc:Choice>
  </mc:AlternateContent>
  <xr:revisionPtr revIDLastSave="0" documentId="13_ncr:1_{FF01D004-D3D5-41AB-963F-370C51A85E15}" xr6:coauthVersionLast="47" xr6:coauthVersionMax="47" xr10:uidLastSave="{00000000-0000-0000-0000-000000000000}"/>
  <bookViews>
    <workbookView xWindow="-108" yWindow="-108" windowWidth="23256" windowHeight="12576" tabRatio="1000" firstSheet="1" activeTab="2" xr2:uid="{00000000-000D-0000-FFFF-FFFF00000000}"/>
  </bookViews>
  <sheets>
    <sheet name="A6 Menus Self Midi" sheetId="9" r:id="rId1"/>
    <sheet name="A7 Organigramme Rest Collective" sheetId="6" r:id="rId2"/>
    <sheet name="A8 H3 RC Cpte prév annuel  " sheetId="4" r:id="rId3"/>
    <sheet name="A9 H3 Frais Exploitation" sheetId="1" r:id="rId4"/>
    <sheet name="A10 H3 Investissements " sheetId="2" r:id="rId5"/>
    <sheet name="A11 H3 Frais de personnel " sheetId="3" r:id="rId6"/>
    <sheet name="A12 - H3 Récap" sheetId="5" r:id="rId7"/>
    <sheet name="A13 H3 CLUB Cpte prév" sheetId="8" r:id="rId8"/>
    <sheet name="A20 DQE" sheetId="10" r:id="rId9"/>
  </sheets>
  <externalReferences>
    <externalReference r:id="rId10"/>
    <externalReference r:id="rId11"/>
    <externalReference r:id="rId12"/>
  </externalReferences>
  <definedNames>
    <definedName name="_xlnm.Print_Titles" localSheetId="4">'A10 H3 Investissements '!$1:$1</definedName>
    <definedName name="_xlnm.Print_Titles" localSheetId="3">'A9 H3 Frais Exploitation'!$3:$6</definedName>
    <definedName name="Label">[1]Paramètres!$B$2:$B$6</definedName>
    <definedName name="LISTE_CATEGORIE">[2]Param_Adm!$B$18:$B$32</definedName>
    <definedName name="LISTE_RENEW">'[3]Paramêtres Liste_Admin'!$C$2</definedName>
    <definedName name="Nature">[1]Paramètres!$A$2:$A$7</definedName>
    <definedName name="_xlnm.Print_Area" localSheetId="4">'A10 H3 Investissements '!$A$1:$H$35</definedName>
    <definedName name="_xlnm.Print_Area" localSheetId="6">'A12 - H3 Récap'!$A$1:$G$24</definedName>
    <definedName name="_xlnm.Print_Area" localSheetId="7">'A13 H3 CLUB Cpte prév'!$A$1:$D$22</definedName>
    <definedName name="_xlnm.Print_Area" localSheetId="8">'A20 DQE'!$A$1:$B$73</definedName>
    <definedName name="_xlnm.Print_Area" localSheetId="2">'A8 H3 RC Cpte prév annuel  '!$A$1:$H$35</definedName>
    <definedName name="_xlnm.Print_Area" localSheetId="3">'A9 H3 Frais Exploitation'!$A$1:$H$42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1" i="4" l="1"/>
  <c r="B18" i="5"/>
  <c r="B31" i="10" l="1"/>
  <c r="B30" i="10"/>
  <c r="B11" i="10"/>
  <c r="B15" i="10"/>
  <c r="B20" i="10"/>
  <c r="B24" i="10"/>
  <c r="B65" i="10"/>
  <c r="B51" i="10"/>
  <c r="B67" i="10" s="1"/>
  <c r="B39" i="10"/>
  <c r="B66" i="10" s="1"/>
  <c r="B13" i="10" l="1"/>
  <c r="B12" i="10"/>
  <c r="B64" i="10" s="1"/>
  <c r="H31" i="2"/>
  <c r="G31" i="2"/>
  <c r="H19" i="4"/>
  <c r="C31" i="2"/>
  <c r="F141" i="9" a="1"/>
  <c r="F141" i="9" s="1"/>
  <c r="E141" i="9" a="1"/>
  <c r="E141" i="9" s="1"/>
  <c r="I144" i="9"/>
  <c r="I143" i="9"/>
  <c r="S135" i="9"/>
  <c r="O135" i="9"/>
  <c r="K135" i="9"/>
  <c r="G135" i="9"/>
  <c r="C135" i="9"/>
  <c r="S134" i="9"/>
  <c r="O134" i="9"/>
  <c r="K134" i="9"/>
  <c r="G134" i="9"/>
  <c r="C134" i="9"/>
  <c r="S133" i="9"/>
  <c r="O133" i="9"/>
  <c r="K133" i="9"/>
  <c r="G133" i="9"/>
  <c r="C133" i="9"/>
  <c r="S104" i="9"/>
  <c r="O104" i="9"/>
  <c r="K104" i="9"/>
  <c r="G104" i="9"/>
  <c r="C104" i="9"/>
  <c r="S103" i="9"/>
  <c r="O103" i="9"/>
  <c r="K103" i="9"/>
  <c r="G103" i="9"/>
  <c r="C103" i="9"/>
  <c r="S102" i="9"/>
  <c r="O102" i="9"/>
  <c r="K102" i="9"/>
  <c r="G102" i="9"/>
  <c r="C102" i="9"/>
  <c r="S73" i="9"/>
  <c r="O73" i="9"/>
  <c r="K73" i="9"/>
  <c r="G73" i="9"/>
  <c r="C73" i="9"/>
  <c r="S72" i="9"/>
  <c r="O72" i="9"/>
  <c r="K72" i="9"/>
  <c r="G72" i="9"/>
  <c r="C72" i="9"/>
  <c r="S71" i="9"/>
  <c r="O71" i="9"/>
  <c r="K71" i="9"/>
  <c r="G71" i="9"/>
  <c r="C71" i="9"/>
  <c r="S42" i="9"/>
  <c r="S41" i="9"/>
  <c r="S40" i="9"/>
  <c r="O42" i="9"/>
  <c r="O41" i="9"/>
  <c r="O40" i="9"/>
  <c r="K42" i="9"/>
  <c r="K41" i="9"/>
  <c r="K40" i="9"/>
  <c r="G42" i="9"/>
  <c r="G41" i="9"/>
  <c r="G40" i="9"/>
  <c r="C40" i="9"/>
  <c r="C41" i="9"/>
  <c r="C42" i="9"/>
  <c r="S113" i="9"/>
  <c r="O113" i="9"/>
  <c r="K113" i="9"/>
  <c r="G113" i="9"/>
  <c r="C113" i="9"/>
  <c r="S112" i="9"/>
  <c r="O112" i="9"/>
  <c r="K112" i="9"/>
  <c r="G112" i="9"/>
  <c r="C112" i="9"/>
  <c r="S111" i="9"/>
  <c r="O111" i="9"/>
  <c r="K111" i="9"/>
  <c r="G111" i="9"/>
  <c r="C111" i="9"/>
  <c r="S82" i="9"/>
  <c r="O82" i="9"/>
  <c r="K82" i="9"/>
  <c r="G82" i="9"/>
  <c r="C82" i="9"/>
  <c r="S81" i="9"/>
  <c r="O81" i="9"/>
  <c r="K81" i="9"/>
  <c r="G81" i="9"/>
  <c r="C81" i="9"/>
  <c r="S80" i="9"/>
  <c r="O80" i="9"/>
  <c r="K80" i="9"/>
  <c r="G80" i="9"/>
  <c r="C80" i="9"/>
  <c r="S51" i="9"/>
  <c r="O51" i="9"/>
  <c r="K51" i="9"/>
  <c r="G51" i="9"/>
  <c r="C51" i="9"/>
  <c r="S50" i="9"/>
  <c r="O50" i="9"/>
  <c r="K50" i="9"/>
  <c r="G50" i="9"/>
  <c r="C50" i="9"/>
  <c r="S49" i="9"/>
  <c r="O49" i="9"/>
  <c r="K49" i="9"/>
  <c r="G49" i="9"/>
  <c r="C49" i="9"/>
  <c r="S20" i="9"/>
  <c r="S19" i="9"/>
  <c r="S18" i="9"/>
  <c r="O20" i="9"/>
  <c r="O19" i="9"/>
  <c r="O18" i="9"/>
  <c r="K20" i="9"/>
  <c r="K19" i="9"/>
  <c r="K18" i="9"/>
  <c r="G20" i="9"/>
  <c r="G19" i="9"/>
  <c r="G18" i="9"/>
  <c r="C20" i="9"/>
  <c r="C19" i="9"/>
  <c r="C18" i="9"/>
  <c r="J142" i="9"/>
  <c r="I141" i="9"/>
  <c r="H141" i="9" a="1"/>
  <c r="H141" i="9" s="1"/>
  <c r="G141" i="9" a="1"/>
  <c r="G141" i="9" s="1"/>
  <c r="E143" i="9" l="1" a="1"/>
  <c r="E143" i="9" s="1"/>
  <c r="E144" i="9" a="1"/>
  <c r="E144" i="9" s="1"/>
  <c r="G144" i="9" a="1"/>
  <c r="G144" i="9" s="1"/>
  <c r="G143" i="9" a="1"/>
  <c r="G143" i="9" s="1"/>
  <c r="F143" i="9" a="1"/>
  <c r="F143" i="9" s="1"/>
  <c r="H144" i="9" a="1"/>
  <c r="H144" i="9" s="1"/>
  <c r="F144" i="9" a="1"/>
  <c r="F144" i="9" s="1"/>
  <c r="H143" i="9" a="1"/>
  <c r="H143" i="9" s="1"/>
  <c r="J141" i="9"/>
  <c r="J143" i="9" l="1"/>
  <c r="J144" i="9"/>
  <c r="G31" i="1"/>
  <c r="D31" i="1"/>
  <c r="D17" i="4" s="1"/>
  <c r="E31" i="1"/>
  <c r="E17" i="4" s="1"/>
  <c r="F31" i="1"/>
  <c r="F17" i="4" s="1"/>
  <c r="H31" i="1"/>
  <c r="H17" i="4" s="1"/>
  <c r="C31" i="1"/>
  <c r="C17" i="4" s="1"/>
  <c r="D15" i="8"/>
  <c r="M25" i="3"/>
  <c r="D15" i="4"/>
  <c r="L25" i="3"/>
  <c r="C15" i="4"/>
  <c r="N25" i="3"/>
  <c r="E15" i="4"/>
  <c r="K25" i="3"/>
  <c r="C19" i="4"/>
  <c r="C11" i="4"/>
  <c r="H11" i="4"/>
  <c r="G11" i="4"/>
  <c r="F11" i="4"/>
  <c r="E11" i="4"/>
  <c r="D11" i="4"/>
  <c r="H12" i="2"/>
  <c r="G12" i="2"/>
  <c r="F12" i="2"/>
  <c r="E12" i="2"/>
  <c r="D12" i="2"/>
  <c r="C12" i="2"/>
  <c r="D6" i="1"/>
  <c r="E6" i="1"/>
  <c r="F6" i="1"/>
  <c r="G6" i="1"/>
  <c r="H6" i="1"/>
  <c r="C6" i="1"/>
  <c r="D19" i="8"/>
  <c r="Q25" i="3"/>
  <c r="H15" i="4"/>
  <c r="P25" i="3"/>
  <c r="G15" i="4"/>
  <c r="G17" i="4"/>
  <c r="G19" i="4"/>
  <c r="O25" i="3"/>
  <c r="F15" i="4"/>
  <c r="F31" i="2"/>
  <c r="F19" i="4"/>
  <c r="E31" i="2"/>
  <c r="E19" i="4"/>
  <c r="D31" i="2"/>
  <c r="D19" i="4"/>
  <c r="B14" i="5"/>
  <c r="G14" i="5"/>
  <c r="F14" i="5"/>
  <c r="E14" i="5"/>
  <c r="D14" i="5"/>
  <c r="C14" i="5"/>
  <c r="Q6" i="3"/>
  <c r="P6" i="3"/>
  <c r="O6" i="3"/>
  <c r="N6" i="3"/>
  <c r="M6" i="3"/>
  <c r="L6" i="3"/>
  <c r="F7" i="6"/>
  <c r="H7" i="6" s="1"/>
  <c r="J7" i="6" s="1"/>
  <c r="L7" i="6" s="1"/>
  <c r="N7" i="6" s="1"/>
  <c r="P7" i="6" s="1"/>
  <c r="R7" i="6" s="1"/>
  <c r="T7" i="6" s="1"/>
  <c r="V7" i="6" s="1"/>
  <c r="X7" i="6" s="1"/>
  <c r="Z7" i="6" s="1"/>
  <c r="AB7" i="6" s="1"/>
  <c r="AD7" i="6" s="1"/>
  <c r="AF7" i="6" s="1"/>
  <c r="AH7" i="6" s="1"/>
  <c r="AJ7" i="6" s="1"/>
  <c r="AL7" i="6" s="1"/>
  <c r="AN7" i="6" s="1"/>
  <c r="E7" i="6"/>
  <c r="J25" i="3"/>
  <c r="I25" i="3"/>
  <c r="F25" i="3"/>
  <c r="D25" i="4" l="1"/>
  <c r="D31" i="4" s="1"/>
  <c r="D27" i="4" s="1"/>
  <c r="G25" i="4"/>
  <c r="F20" i="5" s="1"/>
  <c r="H25" i="4"/>
  <c r="H31" i="4" s="1"/>
  <c r="H27" i="4" s="1"/>
  <c r="F25" i="4"/>
  <c r="E20" i="5" s="1"/>
  <c r="E25" i="4"/>
  <c r="D20" i="5" s="1"/>
  <c r="B8" i="10" s="1"/>
  <c r="B7" i="10" s="1"/>
  <c r="B63" i="10" s="1"/>
  <c r="B68" i="10" s="1"/>
  <c r="B70" i="10" s="1"/>
  <c r="C25" i="4"/>
  <c r="B20" i="5" s="1"/>
  <c r="B22" i="5" s="1"/>
  <c r="J146" i="9"/>
  <c r="F16" i="5" s="1"/>
  <c r="F18" i="5" s="1"/>
  <c r="C20" i="5" l="1"/>
  <c r="G20" i="5"/>
  <c r="F22" i="5"/>
  <c r="F31" i="4"/>
  <c r="F27" i="4" s="1"/>
  <c r="G31" i="4"/>
  <c r="G27" i="4" s="1"/>
  <c r="E31" i="4"/>
  <c r="E27" i="4" s="1"/>
  <c r="C16" i="5"/>
  <c r="C18" i="5" s="1"/>
  <c r="G16" i="5"/>
  <c r="G18" i="5" s="1"/>
  <c r="D16" i="5"/>
  <c r="D18" i="5" s="1"/>
  <c r="D22" i="5" s="1"/>
  <c r="E16" i="5"/>
  <c r="E18" i="5" s="1"/>
  <c r="E22" i="5" s="1"/>
  <c r="B16" i="5"/>
  <c r="C27" i="4"/>
  <c r="G22" i="5" l="1"/>
  <c r="C22"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<sst xmlns="http://schemas.openxmlformats.org/spreadsheetml/2006/main" count="553" uniqueCount="229">
  <si>
    <t>Frais téléphone (abonnement et consommation)</t>
  </si>
  <si>
    <t>Fourniture de l’appareil CB + papier rouleau avec maintenance (objectif : continuité de service)</t>
  </si>
  <si>
    <t xml:space="preserve">Maintenance curative </t>
  </si>
  <si>
    <t>Dépoussiérage des bouches d’aération, des hublots, des poutres</t>
  </si>
  <si>
    <t xml:space="preserve">Assurances et taxes divers </t>
  </si>
  <si>
    <t xml:space="preserve">Investissements financés dans le cadre du compte d'exploitation </t>
  </si>
  <si>
    <t>Emploi</t>
  </si>
  <si>
    <t>Nombre d'heures hebdomadaires</t>
  </si>
  <si>
    <t>Base salaire brut annuel</t>
  </si>
  <si>
    <t xml:space="preserve"> CP/RTT*</t>
  </si>
  <si>
    <t xml:space="preserve">Montant annuel des diverses Primes </t>
  </si>
  <si>
    <t xml:space="preserve">Total frais de personnel annuels </t>
  </si>
  <si>
    <t>13ème mois*</t>
  </si>
  <si>
    <t>Nombre de jours</t>
  </si>
  <si>
    <t>Coût annuel CP/RTT</t>
  </si>
  <si>
    <t>Nombre de postes temps plein</t>
  </si>
  <si>
    <t>Nombre de postes temps partiel</t>
  </si>
  <si>
    <t>Nombre de Equivalent Temps Plein</t>
  </si>
  <si>
    <t>* CP/RTT : préciser le nombre de jour</t>
  </si>
  <si>
    <t>TOTAL Frais de personnel annuels en € HT (1)</t>
  </si>
  <si>
    <t>TOTAL Frais d'exploitations annuels en € HT (2)</t>
  </si>
  <si>
    <t>TOTAL annuel des amortissements en € HT (2bis)</t>
  </si>
  <si>
    <t>TOTAL Frais de structure annuels (frais de siège, …) en € HT (3)</t>
  </si>
  <si>
    <t>TOTAL Frais Fixes annuels en € HT 5 (= 1+2+2bis+3+4)</t>
  </si>
  <si>
    <t>TOTAL ANNUEL en € HT (7) (= 6+5)</t>
  </si>
  <si>
    <t>Fournitures et blanchissage des tenues 100% en fibres citoyennes nécessaire à l'exploitation du self, cafétéria et chaussures de sécurité</t>
  </si>
  <si>
    <t>TOTAL Rémunération annuelle en € HT (4)</t>
  </si>
  <si>
    <t xml:space="preserve">Fréquentation moyenne / jour :  </t>
  </si>
  <si>
    <t xml:space="preserve">Heure début :  </t>
  </si>
  <si>
    <t>Restaurant :</t>
  </si>
  <si>
    <t>Horaire</t>
  </si>
  <si>
    <t>Temps</t>
  </si>
  <si>
    <t>EMPLOI</t>
  </si>
  <si>
    <t>Qualif.</t>
  </si>
  <si>
    <t>Début</t>
  </si>
  <si>
    <t>Fin</t>
  </si>
  <si>
    <t>présence</t>
  </si>
  <si>
    <t>travail/jour</t>
  </si>
  <si>
    <t xml:space="preserve"> </t>
  </si>
  <si>
    <t>Nettoyage / HACCP</t>
  </si>
  <si>
    <t>Service</t>
  </si>
  <si>
    <t>Gestion</t>
  </si>
  <si>
    <t>Production chaude</t>
  </si>
  <si>
    <t>Réception des marchandises</t>
  </si>
  <si>
    <t>Autres</t>
  </si>
  <si>
    <t>Production froide</t>
  </si>
  <si>
    <t>Pause/ Repas</t>
  </si>
  <si>
    <t>400 à 599 repas/jour</t>
  </si>
  <si>
    <t>600 à 799 repas/jour</t>
  </si>
  <si>
    <t>800 à 999 repas/jour</t>
  </si>
  <si>
    <t>1400 à 1600 repas/jour</t>
  </si>
  <si>
    <t>1200 à 1399 repas/jour</t>
  </si>
  <si>
    <t>1000 à 1199 repas/jour</t>
  </si>
  <si>
    <t>Tranche 1</t>
  </si>
  <si>
    <t>Tranche 2</t>
  </si>
  <si>
    <t>Tranche 4</t>
  </si>
  <si>
    <t>Tranche 5</t>
  </si>
  <si>
    <t>Tranche 6</t>
  </si>
  <si>
    <t>Fréquentation par tranche</t>
  </si>
  <si>
    <t>Nombre de repas moyen par jour</t>
  </si>
  <si>
    <t>Nombre de repas moyen par an</t>
  </si>
  <si>
    <t xml:space="preserve">Montant total annuel en € HT de l'investissement </t>
  </si>
  <si>
    <t>Montant annuel des Charges sociales</t>
  </si>
  <si>
    <t>Fréquentation journalière par tranche</t>
  </si>
  <si>
    <t>Les cases orange ne sont pas à remplir par le soumissionnaire</t>
  </si>
  <si>
    <t>Les cases grisées sont à remplir par le soumissionnaire</t>
  </si>
  <si>
    <t>Tranche 3</t>
  </si>
  <si>
    <t>Montant des devis estimatifs  jusqu'à 1 500 € HT unitaire</t>
  </si>
  <si>
    <t>Aucune ligne ne doit être ajoutée dans ce compte prévisionnel (par exemple, l'ajout d'une ligne pour faire apparaitre une remise commerciale exceptionnelle n'est pas acceptée)</t>
  </si>
  <si>
    <t>Nb de repas moyen par jour</t>
  </si>
  <si>
    <t>Nombre total d'équivalents temps plein</t>
  </si>
  <si>
    <t>Produits lessiviels, adoucisseurs (sel), produits d'entretien cuisine; fourniture des sels et filmogène pour les adoucisseurs d'eau</t>
  </si>
  <si>
    <t>Fourniture et entretien des véhicules adaptés aux transports de denrées sur le centre</t>
  </si>
  <si>
    <t>TOTAL ANNUEL en € HT</t>
  </si>
  <si>
    <t>Les cases grises sont à remplir par le soumissionnaire</t>
  </si>
  <si>
    <r>
      <t xml:space="preserve">Montant </t>
    </r>
    <r>
      <rPr>
        <b/>
        <u/>
        <sz val="12"/>
        <rFont val="Arial"/>
        <family val="2"/>
      </rPr>
      <t xml:space="preserve">annuel </t>
    </r>
    <r>
      <rPr>
        <b/>
        <sz val="12"/>
        <rFont val="Arial"/>
        <family val="2"/>
      </rPr>
      <t>d'amortissement des investissements présentés dans l'offre</t>
    </r>
  </si>
  <si>
    <t>Total annuel en € HT</t>
  </si>
  <si>
    <t>"Ce compte d'exploitation prévisionnnel exclut les coûts correspondant aux prestations Club et prestations annexes"</t>
  </si>
  <si>
    <t>Les cases oranges sont à remplir par le soumissionnaire</t>
  </si>
  <si>
    <t>Les oranges ne sont pas à remplir par le soumissionnaire</t>
  </si>
  <si>
    <t>Prix unitaire du point boisson en € HT</t>
  </si>
  <si>
    <t>Enquêtes qualité</t>
  </si>
  <si>
    <t>Animation</t>
  </si>
  <si>
    <r>
      <t xml:space="preserve">Renouvellement petit materiel, verrerie, vaisselle, </t>
    </r>
    <r>
      <rPr>
        <sz val="10"/>
        <rFont val="Arial"/>
        <family val="2"/>
      </rPr>
      <t>micro-ondes, …</t>
    </r>
  </si>
  <si>
    <r>
      <t>Gestion, tri, évacuation et valorisation des déchets (biodéchets, cartons, acier, aluminium, verre, …)
Evacuation des huiles usagées et des e</t>
    </r>
    <r>
      <rPr>
        <sz val="10"/>
        <rFont val="Arial"/>
        <family val="2"/>
      </rPr>
      <t>mballages permettant le tri des déchets Fournitures et entretien des conteneurs de déchets</t>
    </r>
  </si>
  <si>
    <t>Autres (à préciser)</t>
  </si>
  <si>
    <t>Base annuelle estimative de 245 jours ouvrés</t>
  </si>
  <si>
    <r>
      <t xml:space="preserve">L'amortissement annuel à intégrer dans le droit d'admission via le compte d'exploitation est calculé sur la base d'une durée du marché de </t>
    </r>
    <r>
      <rPr>
        <b/>
        <sz val="10"/>
        <rFont val="Arial"/>
        <family val="2"/>
      </rPr>
      <t>5 ans</t>
    </r>
    <r>
      <rPr>
        <sz val="10"/>
        <rFont val="Arial"/>
        <family val="2"/>
      </rPr>
      <t xml:space="preserve">, sur la base de la moyenne de repas par tranche de fréquentation précisée ci-après (sur une base estimative de 245 jours ouvrés). </t>
    </r>
  </si>
  <si>
    <t>Nombre total d'équivalents temps plein sur site</t>
  </si>
  <si>
    <t>TOTAL Frais de structure annuels (frais de siège, … à détailler précisément) en € HT (3)</t>
  </si>
  <si>
    <r>
      <t>TOTAL Frais Fixes annuels en € HT 5 (= 1+2</t>
    </r>
    <r>
      <rPr>
        <b/>
        <sz val="10"/>
        <rFont val="Arial"/>
        <family val="2"/>
      </rPr>
      <t>+3+4)</t>
    </r>
  </si>
  <si>
    <t>0,10 € HT</t>
  </si>
  <si>
    <r>
      <t xml:space="preserve">Consommables
(Fourniture administrative, reprographie informatique, affranchissement, fournitures de bureau et document de gestion, fournitures pour système d'encaissement, rouleaux de caisse, serviettes </t>
    </r>
    <r>
      <rPr>
        <sz val="10"/>
        <rFont val="Arial"/>
        <family val="2"/>
      </rPr>
      <t>100% recyclées, fournitures de produits sanitaires : papiers, savons, essuie-main, déodorant, .. )</t>
    </r>
  </si>
  <si>
    <t>Le droit d'admission intègre la prestation self, la cafétéria, la restauration rapide</t>
  </si>
  <si>
    <r>
      <rPr>
        <b/>
        <sz val="10"/>
        <rFont val="Arial"/>
        <family val="2"/>
      </rPr>
      <t xml:space="preserve">Nettoyage spécialisé </t>
    </r>
    <r>
      <rPr>
        <sz val="10"/>
        <rFont val="Arial"/>
        <family val="2"/>
      </rPr>
      <t>des sols, des murs (&gt; 1,80m de haut), des abords sur un périmètre de 10 mètres (dont entre autre les entrées, couloirs, escaliers intérieurs et extérieurs), les siphons de sol de 1er niveau de l'ensemble du restaurant, décapage complet des sols des salles à manger avec intervention d'une société de nettoyage 1 fois par trimestre ; nettoyage des seuils des montes charges, désinfection</t>
    </r>
  </si>
  <si>
    <t>Analyses bacteriologiques et Audit</t>
  </si>
  <si>
    <t>Maintenance préventive (1 visite preventive par an)</t>
  </si>
  <si>
    <t>Nettoyage des ventilations de cuisines - filtres et hottes (ramonage des gaines de ventilation, …) et entretien (curage et vidange) de toutes les canalisations du restaurant jusqu'au bac à graisse (dont curage)</t>
  </si>
  <si>
    <t>Curage et vidange des bacs à graisse
pompage lavage, curage entrée et sortie et évacuation des graisses et eaux de lavage en centre agréé - 4 fois par an + pompage et nettoyage siphon 4 fois/an</t>
  </si>
  <si>
    <r>
      <rPr>
        <b/>
        <sz val="10"/>
        <rFont val="Arial"/>
        <family val="2"/>
      </rPr>
      <t>Nettoyage quotidien</t>
    </r>
    <r>
      <rPr>
        <sz val="10"/>
        <rFont val="Arial"/>
        <family val="2"/>
      </rPr>
      <t xml:space="preserve"> et l'entretien des tables, des chaises, du sol et du gros et petit matériel, de la verrerie-vaisselle,  nettoyage et désinfection des montes-charges et de leurs seuils, nettoyage des sanitaires et de salle hors-sac</t>
    </r>
  </si>
  <si>
    <t>Cf annexe 4  du cahier des charge (répartition des charges d'exploitation)</t>
  </si>
  <si>
    <t>Restaurant H3 CEA Grenoble</t>
  </si>
  <si>
    <t xml:space="preserve">Qualité du mets: produits bio, label Rouge, MSC, AOC, AOP,
Nature du met :  frais, surgelé, fait maison, etc. </t>
  </si>
  <si>
    <t>Conformément au CTTP :  le Titulaire met en évidence l’offre quotidienne à 20 points en indiquant la qualité des produits.</t>
  </si>
  <si>
    <t>Semaine 1</t>
  </si>
  <si>
    <t>Lundi</t>
  </si>
  <si>
    <t>Mardi</t>
  </si>
  <si>
    <t>Mercredi</t>
  </si>
  <si>
    <t>Jeudi</t>
  </si>
  <si>
    <t>Vendredi</t>
  </si>
  <si>
    <t>Libellé</t>
  </si>
  <si>
    <t>Points</t>
  </si>
  <si>
    <t>Nature</t>
  </si>
  <si>
    <t>Qualité</t>
  </si>
  <si>
    <t>Hors d'œuvre</t>
  </si>
  <si>
    <t>Salad Bar</t>
  </si>
  <si>
    <t>Salade Verte</t>
  </si>
  <si>
    <t>Plat Viande</t>
  </si>
  <si>
    <t>Plat Végétarien</t>
  </si>
  <si>
    <t>Plat Poisson</t>
  </si>
  <si>
    <t xml:space="preserve">Plat Pâte, Pizza, Galette, œuf, etc. </t>
  </si>
  <si>
    <t>Grillade</t>
  </si>
  <si>
    <t>Féculents</t>
  </si>
  <si>
    <t>Légumes 1</t>
  </si>
  <si>
    <t>Légumes 2</t>
  </si>
  <si>
    <t xml:space="preserve"> Permanents</t>
  </si>
  <si>
    <t>Frites</t>
  </si>
  <si>
    <t>Fromage</t>
  </si>
  <si>
    <t>Desserts dressés</t>
  </si>
  <si>
    <t>Desserts Bar</t>
  </si>
  <si>
    <t xml:space="preserve">  </t>
  </si>
  <si>
    <t>Compote</t>
  </si>
  <si>
    <t>Fruits</t>
  </si>
  <si>
    <t>Semaine 2</t>
  </si>
  <si>
    <t>Semaine 3</t>
  </si>
  <si>
    <t>Semaine 4</t>
  </si>
  <si>
    <t>Nombre de mets proposés sur 4 semaines</t>
  </si>
  <si>
    <t>Moyenne des points des mets proposés</t>
  </si>
  <si>
    <t>Plats : Sommes des points</t>
  </si>
  <si>
    <t>Accompagnement : Tarif unique</t>
  </si>
  <si>
    <t>Hors d'oeuvre : Sommes des points</t>
  </si>
  <si>
    <t>Nombre estimé de points pour un plateau moyen composé d'1 plat garni et de 2 périphériques :</t>
  </si>
  <si>
    <t>Annexe 6 - Menus "self midi (jours ouvrés)" - 4 semaines</t>
  </si>
  <si>
    <t>ANNEXE 7 - ORGANIGRAMME OPERATIONNEL DE TRAVAIL H3 Self midi, soirs et WE et restauration rapide</t>
  </si>
  <si>
    <t>ANNEXE 8 - COMPTE PREVISIONNEL ANNUEL H3 - Self midi, soirs et WE, cafétéria, restauration rapide</t>
  </si>
  <si>
    <r>
      <t xml:space="preserve">ANNEXE 9 - Détail des frais d'exploitation annuels (en € HT)
Prestations H3 Self midi, soirs et WE, cafétéria et restauration rapide
</t>
    </r>
    <r>
      <rPr>
        <sz val="16"/>
        <rFont val="Arial"/>
        <family val="2"/>
      </rPr>
      <t>(à compléter ligne par ligne)</t>
    </r>
  </si>
  <si>
    <t>ANNEXE 10 - INVESTISSEMENT/AMORTISSEMENTS
H3 Self midi, soirs et WE, cafétéria et restauration rapide</t>
  </si>
  <si>
    <t xml:space="preserve">ANNEXE 11 - FRAIS DE PERSONNEL ANNUEL (en € HT) - H3
SELF midi, soirs et WE et restauration rapide </t>
  </si>
  <si>
    <t>ANNEXE 13 : Compte d'exploitation prévisionnel Club</t>
  </si>
  <si>
    <t>Dessert Bar</t>
  </si>
  <si>
    <t>Grand Contenant</t>
  </si>
  <si>
    <t>Pour le calcul de la formule automatique en bas de page, le prestataire indique dans les cases dédiées ci-dessous la tarification (nombre de points) du petit, moyen, et grand contentants des offres salad et dessert bar (conformément au cahier de grammage).</t>
  </si>
  <si>
    <t>Petit Contenant</t>
  </si>
  <si>
    <t>Moyen contenant</t>
  </si>
  <si>
    <t>Fromages, desserts, Fruits : Sommes des points</t>
  </si>
  <si>
    <t>Nombre estimé de points pour un plateau moyen  composé d'1 plat garni et de 2 périphériques (1 entrée + 1 dessert) :</t>
  </si>
  <si>
    <t>Option "Click and collect sur l’espace de restauration rapide H5"</t>
  </si>
  <si>
    <t>Le prix doit comprendre la mise en place de la solution logicielle proposée, sa maintenance, les mises à jour ainsi que l’organisation du prestataire pour déployer le click and collect.</t>
  </si>
  <si>
    <t>Ce prix est facturable en une seule fois après mise en œuvre opérationnelle de la solution de click and collect.</t>
  </si>
  <si>
    <t>Coût des denrées pour un repas</t>
  </si>
  <si>
    <t xml:space="preserve">ANNEXE 12 - Décomposition du coût d'un repas (en € HT)
H3 - Self midi, soirs et WE, cafétéria et restauration rapide </t>
  </si>
  <si>
    <t xml:space="preserve">Machines à cafés </t>
  </si>
  <si>
    <t>Outil informatique pré-réservation repas Soirs et WE</t>
  </si>
  <si>
    <t>TOTAL PRIX D'UN REPAS</t>
  </si>
  <si>
    <t>Nombre estimé de points pour un plateau moyen (cf annexe 6 "menus self midi")</t>
  </si>
  <si>
    <t>NE PAS RAJOUTER DE LIGNES SUPPLEMENTAIRES</t>
  </si>
  <si>
    <t>Nombre total d'heures travaillées par jour</t>
  </si>
  <si>
    <t>Détail des investissements  :</t>
  </si>
  <si>
    <t>Qualification</t>
  </si>
  <si>
    <t>Type de contrat</t>
  </si>
  <si>
    <t>Horaire conventionnel hebdomadaire</t>
  </si>
  <si>
    <t>TOTAL Achats de denrées en € HT (6)</t>
  </si>
  <si>
    <t>Montant annuel estimatif du droit d'admission :</t>
  </si>
  <si>
    <t>Montant annuel estimatif des denrées alimentaires :</t>
  </si>
  <si>
    <t>Prix unitaire du café</t>
  </si>
  <si>
    <t>Nombre estimé de cafés avant 13h00</t>
  </si>
  <si>
    <t>Montant annuel estimatif des cafés avant 13h00*</t>
  </si>
  <si>
    <t>* les cafés après 13h sont offerts (non facturés aux convives et au CEA)</t>
  </si>
  <si>
    <t>Montant annuel des prestations confiées à un public éloigné de l'emploi (insertion, ESAT, EA, …)*</t>
  </si>
  <si>
    <t>Montant annuel estimatif des plateaux repas du personnel posté (§A.7.12 du cahier des charges)</t>
  </si>
  <si>
    <t>Nombre estimé de plateaux</t>
  </si>
  <si>
    <t>Prix unitaire du plateau repas : nombre de points indiqué dans l'annexe A4b * prix unitaire du point</t>
  </si>
  <si>
    <t>1) Prestations self et cafétéria</t>
  </si>
  <si>
    <t>2) Prestations restauration rapide</t>
  </si>
  <si>
    <t>Nombre estimé de points (moyenne des 4 menus proposés dans l'annexe 5)</t>
  </si>
  <si>
    <t>Nombre estimatif de repas (midi, soir et weekend)</t>
  </si>
  <si>
    <t>Nombre estimatif de repas</t>
  </si>
  <si>
    <t>Montant annuel estimatif des repas sur H5 :</t>
  </si>
  <si>
    <t>Montant de l’option « Click and collect » (annexe 9)</t>
  </si>
  <si>
    <t>Nombre estimatif annuel de menu 1</t>
  </si>
  <si>
    <t>Nombre estimatif annuel de menu 2</t>
  </si>
  <si>
    <t>Nombre estimatif annuel de menu 3</t>
  </si>
  <si>
    <t>Nombre estimatif annuel de menu 4</t>
  </si>
  <si>
    <t>Prix unitaire du menu 1 (annexe 14)</t>
  </si>
  <si>
    <t>Prix unitaire du menu 2 (annexe 14)</t>
  </si>
  <si>
    <t>Prix unitaire du menu 3 (annexe 14)</t>
  </si>
  <si>
    <t>Prix unitaire du menu 4 (annexe 14)</t>
  </si>
  <si>
    <t>3) Prestations Club de Direction</t>
  </si>
  <si>
    <t>Montant annuel estimatif des repas du Club :</t>
  </si>
  <si>
    <t>Montant annuel estimatif des prestations annexes :</t>
  </si>
  <si>
    <t>Nombre estimatif annuel de pauses/petits déjeuners</t>
  </si>
  <si>
    <t>Prix unitaire moyen des pauses/petits déjeuners (annexe 15)</t>
  </si>
  <si>
    <t>Nombre estimatif annuel de cocktails</t>
  </si>
  <si>
    <t>Prix unitaire moyen des cocktails (annexe 15)</t>
  </si>
  <si>
    <t>Nombre estimatif annuel de buffets</t>
  </si>
  <si>
    <t>Prix unitaire moyen des buffets(annexe 15)</t>
  </si>
  <si>
    <t>Nombre estimatif annuel de plateaux repas</t>
  </si>
  <si>
    <t>Prix unitaire moyen des plateaux repas (annexe 15)</t>
  </si>
  <si>
    <t>4) Prestations annexes</t>
  </si>
  <si>
    <t>5) Montant total estimatif du marché</t>
  </si>
  <si>
    <t>Montant total annuel estimatif des prestations self et cafétéria</t>
  </si>
  <si>
    <t>Montant total annuel estimatif des prestations restauration rapide</t>
  </si>
  <si>
    <t>Montant total annuel estimatif des prestations du Club de Direction</t>
  </si>
  <si>
    <t>Montant total annuel estimatif des prestations annexes</t>
  </si>
  <si>
    <t>Montant de l’option « Click and collect »</t>
  </si>
  <si>
    <t>Montant total estimatif de toutes les prestations pour un an</t>
  </si>
  <si>
    <t>Montant total estimatif de toutes les prestations pour 5 ans</t>
  </si>
  <si>
    <t>Nombre estimé de points pour un plateau moyen (annexe 12)</t>
  </si>
  <si>
    <r>
      <t xml:space="preserve">Prix unitaire valeur du point en € HT </t>
    </r>
    <r>
      <rPr>
        <i/>
        <sz val="10"/>
        <rFont val="Arial"/>
        <family val="2"/>
      </rPr>
      <t>(avec 3 décimales)</t>
    </r>
  </si>
  <si>
    <r>
      <t xml:space="preserve">Montant du droit d'admission de la tranche 3 (annexe 12) </t>
    </r>
    <r>
      <rPr>
        <i/>
        <sz val="11"/>
        <rFont val="Calibri"/>
        <family val="2"/>
        <scheme val="minor"/>
      </rPr>
      <t>(avec 3 décimales)</t>
    </r>
  </si>
  <si>
    <r>
      <t>Prix unitaire du point denrées alimentaires (annexe 12)</t>
    </r>
    <r>
      <rPr>
        <i/>
        <sz val="11"/>
        <rFont val="Calibri"/>
        <family val="2"/>
        <scheme val="minor"/>
      </rPr>
      <t xml:space="preserve"> (avec 3 décimales)</t>
    </r>
  </si>
  <si>
    <r>
      <t xml:space="preserve">Prix unitaire du point denrées alimentaires (annexe 12)  </t>
    </r>
    <r>
      <rPr>
        <i/>
        <sz val="11"/>
        <rFont val="Calibri"/>
        <family val="2"/>
        <scheme val="minor"/>
      </rPr>
      <t>(avec 3 décimales)</t>
    </r>
  </si>
  <si>
    <t>* Tous les prix sont arrondis à 2 chiffres après la virgule, à l'exception des prix pour lesquels une précision est apportée pour arrondir à 3 chiffres après la virgule.</t>
  </si>
  <si>
    <t>Annexe 20 - Détail Quantitatif Estimatif
(montants en € HT)</t>
  </si>
  <si>
    <t>La présente annexe permet au CEA d'évaluer le montant estimatif du marché sur 5 ans (montant non contractuel) sur la base des prix de l'offre du soumissionnaire.</t>
  </si>
  <si>
    <t>* à compléter si ce coût n'est pas intégré dans l'annexe 11
Préciser un montant en fonction des tranches de fréquentation, si nécessaire</t>
  </si>
  <si>
    <t>Droit d'Admission au repas € HT</t>
  </si>
  <si>
    <t>TOTAL achats de denrées en € HT (6), remises de fin d'année comprises</t>
  </si>
  <si>
    <t>Montant estimatif des remises de fin d'année sur les denrées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</si>
</sst>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40C]_-;\-* #,##0.00\ [$€-40C]_-;_-* &quot;-&quot;??\ [$€-40C]_-;_-@_-"/>
    <numFmt numFmtId="165" formatCode="_-* #,##0.00\ &quot;F&quot;_-;\-* #,##0.00\ &quot;F&quot;_-;_-* &quot;-&quot;??\ &quot;F&quot;_-;_-@_-"/>
    <numFmt numFmtId="166" formatCode="_-* #,##0.00\ _F_-;\-* #,##0.00\ _F_-;_-* &quot;-&quot;??\ _F_-;_-@_-"/>
    <numFmt numFmtId="167" formatCode="_-* #,##0.00\ [$€-1]_-;\-* #,##0.00\ [$€-1]_-;_-* &quot;-&quot;??\ [$€-1]_-"/>
    <numFmt numFmtId="168" formatCode="_-* #,##0.00\ [$€]_-;\-* #,##0.00\ [$€]_-;_-* &quot;-&quot;??\ [$€]_-;_-@_-"/>
    <numFmt numFmtId="169" formatCode="#,##0\ &quot;€&quot;"/>
    <numFmt numFmtId="170" formatCode="0.0"/>
    <numFmt numFmtId="171" formatCode="_-* #,##0\ _F_-;\-* #,##0\ _F_-;_-* &quot;-&quot;??\ _F_-;_-@_-"/>
    <numFmt numFmtId="172" formatCode="#,##0_ ;\-#,##0\ "/>
    <numFmt numFmtId="173" formatCode="_-* #,##0.00\ [$€-40C]_-;\-* #,##0.00\ [$€-40C]_-;_-* &quot;-&quot;??\ [$€-40C]_-;_-@"/>
    <numFmt numFmtId="174" formatCode="_-* #,##0_-;\-* #,##0_-;_-* &quot;-&quot;??_-;_-@_-"/>
    <numFmt numFmtId="175" formatCode="_-* #,##0.00\ _€_-;\-* #,##0.00\ _€_-;_-* &quot;-&quot;??\ _€_-;_-@_-"/>
  </numFmts>
  <fonts count="67">
    <font>
      <sz val="10"/>
      <name val="Arial"/>
      <family val="2"/>
    </font>
    <font>
      <sz val="11"/>
      <color theme="1"/>
      <name val="Calibri"/>
      <family val="2"/>
      <scheme val="minor"/>
    </font>
    <font>
      <sz val="10"/>
      <name val="Arial"/>
      <family val="2"/>
    </font>
    <font>
      <b/>
      <sz val="16"/>
      <name val="Arial"/>
      <family val="2"/>
    </font>
    <font>
      <sz val="12"/>
      <name val="Arial"/>
      <family val="2"/>
    </font>
    <font>
      <b/>
      <sz val="10"/>
      <name val="Arial"/>
      <family val="2"/>
    </font>
    <font>
      <b/>
      <sz val="10"/>
      <color indexed="10"/>
      <name val="Arial (W1)"/>
    </font>
    <font>
      <sz val="10"/>
      <name val="Arial (W1)"/>
    </font>
    <font>
      <sz val="11"/>
      <color theme="1"/>
      <name val="Arial"/>
      <family val="2"/>
    </font>
    <font>
      <b/>
      <i/>
      <sz val="10"/>
      <name val="Arial"/>
      <family val="2"/>
    </font>
    <font>
      <sz val="12"/>
      <color indexed="10"/>
      <name val="Arial"/>
      <family val="2"/>
    </font>
    <font>
      <b/>
      <u/>
      <sz val="12"/>
      <name val="Arial"/>
      <family val="2"/>
    </font>
    <font>
      <b/>
      <sz val="15"/>
      <name val="Arial"/>
      <family val="2"/>
    </font>
    <font>
      <sz val="11"/>
      <name val="Arial"/>
      <family val="2"/>
    </font>
    <font>
      <b/>
      <sz val="9"/>
      <name val="Arial"/>
      <family val="2"/>
    </font>
    <font>
      <i/>
      <sz val="9"/>
      <name val="Arial"/>
      <family val="2"/>
    </font>
    <font>
      <sz val="9"/>
      <name val="Arial"/>
      <family val="2"/>
    </font>
    <font>
      <sz val="10"/>
      <name val="Adelon"/>
    </font>
    <font>
      <b/>
      <sz val="8"/>
      <name val="Adelon"/>
    </font>
    <font>
      <b/>
      <sz val="12"/>
      <color indexed="12"/>
      <name val="Arial"/>
      <family val="2"/>
    </font>
    <font>
      <b/>
      <sz val="11"/>
      <name val="Arial"/>
      <family val="2"/>
    </font>
    <font>
      <i/>
      <sz val="10"/>
      <name val="Arial"/>
      <family val="2"/>
    </font>
    <font>
      <sz val="8"/>
      <name val="Arial"/>
      <family val="2"/>
    </font>
    <font>
      <b/>
      <sz val="8"/>
      <name val="Arial"/>
      <family val="2"/>
    </font>
    <font>
      <b/>
      <sz val="14"/>
      <name val="Arial"/>
      <family val="2"/>
    </font>
    <font>
      <sz val="6"/>
      <name val="Arial"/>
      <family val="2"/>
    </font>
    <font>
      <b/>
      <sz val="7"/>
      <name val="Arial"/>
      <family val="2"/>
    </font>
    <font>
      <sz val="8"/>
      <name val="Calibri"/>
      <family val="2"/>
    </font>
    <font>
      <b/>
      <i/>
      <sz val="10"/>
      <color rgb="FFFF0000"/>
      <name val="Arial"/>
      <family val="2"/>
    </font>
    <font>
      <u/>
      <sz val="10"/>
      <color theme="10"/>
      <name val="Arial"/>
      <family val="2"/>
    </font>
    <font>
      <u/>
      <sz val="10"/>
      <color theme="11"/>
      <name val="Arial"/>
      <family val="2"/>
    </font>
    <font>
      <b/>
      <sz val="10"/>
      <name val="Arial (W1)"/>
    </font>
    <font>
      <b/>
      <sz val="8"/>
      <name val="Verdana"/>
      <family val="2"/>
    </font>
    <font>
      <b/>
      <sz val="12"/>
      <name val="Arial"/>
      <family val="2"/>
    </font>
    <font>
      <b/>
      <sz val="10"/>
      <color rgb="FFFF0000"/>
      <name val="Arial"/>
      <family val="2"/>
    </font>
    <font>
      <sz val="10"/>
      <color rgb="FFFF0000"/>
      <name val="Arial"/>
      <family val="2"/>
    </font>
    <font>
      <b/>
      <sz val="26"/>
      <name val="Adelon"/>
    </font>
    <font>
      <b/>
      <sz val="8"/>
      <color theme="1"/>
      <name val="Calibri"/>
      <family val="2"/>
      <scheme val="minor"/>
    </font>
    <font>
      <sz val="16"/>
      <name val="Arial"/>
      <family val="2"/>
    </font>
    <font>
      <sz val="8"/>
      <color rgb="FFFF0000"/>
      <name val="Arial"/>
      <family val="2"/>
    </font>
    <font>
      <b/>
      <sz val="10"/>
      <color theme="1"/>
      <name val="Arial"/>
      <family val="2"/>
    </font>
    <font>
      <b/>
      <sz val="8"/>
      <name val="Calibri"/>
      <family val="2"/>
      <scheme val="minor"/>
    </font>
    <font>
      <b/>
      <u/>
      <sz val="10"/>
      <color rgb="FF00B050"/>
      <name val="Arial (W1)"/>
    </font>
    <font>
      <sz val="10"/>
      <color theme="1"/>
      <name val="Arial"/>
      <family val="2"/>
    </font>
    <font>
      <b/>
      <sz val="16"/>
      <color theme="1"/>
      <name val="Arial"/>
      <family val="2"/>
    </font>
    <font>
      <sz val="11"/>
      <name val="Calibri"/>
      <family val="2"/>
    </font>
    <font>
      <i/>
      <sz val="10"/>
      <color rgb="FF000000"/>
      <name val="Arial"/>
      <family val="2"/>
    </font>
    <font>
      <sz val="10"/>
      <color rgb="FF000000"/>
      <name val="Arial"/>
      <family val="2"/>
    </font>
    <font>
      <b/>
      <sz val="10"/>
      <color rgb="FF000000"/>
      <name val="Arial"/>
      <family val="2"/>
    </font>
    <font>
      <sz val="8"/>
      <color rgb="FF000000"/>
      <name val="Arial"/>
      <family val="2"/>
    </font>
    <font>
      <b/>
      <sz val="10"/>
      <color rgb="FFFF6600"/>
      <name val="Arial"/>
      <family val="2"/>
    </font>
    <font>
      <b/>
      <sz val="10"/>
      <color rgb="FF993300"/>
      <name val="Arial"/>
      <family val="2"/>
    </font>
    <font>
      <b/>
      <sz val="10"/>
      <color rgb="FF808000"/>
      <name val="Arial"/>
      <family val="2"/>
    </font>
    <font>
      <sz val="10"/>
      <color rgb="FF808000"/>
      <name val="Arial"/>
      <family val="2"/>
    </font>
    <font>
      <b/>
      <sz val="10"/>
      <color rgb="FF008000"/>
      <name val="Arial"/>
      <family val="2"/>
    </font>
    <font>
      <b/>
      <sz val="10"/>
      <color rgb="FF800080"/>
      <name val="Arial"/>
      <family val="2"/>
    </font>
    <font>
      <sz val="10"/>
      <color rgb="FF000000"/>
      <name val="Calibri"/>
      <family val="2"/>
    </font>
    <font>
      <b/>
      <i/>
      <sz val="11"/>
      <color theme="1"/>
      <name val="Calibri"/>
      <family val="2"/>
      <scheme val="minor"/>
    </font>
    <font>
      <b/>
      <sz val="16"/>
      <color rgb="FFFF0000"/>
      <name val="Calibri"/>
      <family val="2"/>
    </font>
    <font>
      <b/>
      <sz val="16"/>
      <color rgb="FFFF0000"/>
      <name val="Arial"/>
      <family val="2"/>
    </font>
    <font>
      <b/>
      <sz val="20"/>
      <color rgb="FFFF0000"/>
      <name val="Calibri"/>
      <family val="2"/>
    </font>
    <font>
      <b/>
      <sz val="14"/>
      <color rgb="FFFF0000"/>
      <name val="Arial"/>
      <family val="2"/>
    </font>
    <font>
      <sz val="11"/>
      <name val="Calibri"/>
      <family val="2"/>
      <scheme val="minor"/>
    </font>
    <font>
      <b/>
      <sz val="11"/>
      <name val="Calibri"/>
      <family val="2"/>
      <scheme val="minor"/>
    </font>
    <font>
      <i/>
      <sz val="11"/>
      <name val="Calibri"/>
      <family val="2"/>
      <scheme val="minor"/>
    </font>
    <font>
      <b/>
      <sz val="18"/>
      <name val="Calibri"/>
      <family val="2"/>
      <scheme val="minor"/>
    </font>
    <font>
      <i/>
      <sz val="10"/>
      <name val="Calibri"/>
      <family val="2"/>
      <scheme val="minor"/>
    </font>
  </fonts>
  <fills count="33">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indexed="51"/>
        <bgColor indexed="64"/>
      </patternFill>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50"/>
        <bgColor indexed="64"/>
      </patternFill>
    </fill>
    <fill>
      <patternFill patternType="solid">
        <fgColor rgb="FFC0C0C0"/>
        <bgColor rgb="FF000000"/>
      </patternFill>
    </fill>
    <fill>
      <patternFill patternType="solid">
        <fgColor theme="0" tint="-0.249977111117893"/>
        <bgColor indexed="64"/>
      </patternFill>
    </fill>
    <fill>
      <patternFill patternType="solid">
        <fgColor rgb="FFFFFFFF"/>
        <bgColor rgb="FF000000"/>
      </patternFill>
    </fill>
    <fill>
      <patternFill patternType="solid">
        <fgColor rgb="FF92D050"/>
        <bgColor rgb="FF000000"/>
      </patternFill>
    </fill>
    <fill>
      <patternFill patternType="solid">
        <fgColor rgb="FFD99795"/>
        <bgColor rgb="FF000000"/>
      </patternFill>
    </fill>
    <fill>
      <patternFill patternType="solid">
        <fgColor rgb="FF60497A"/>
        <bgColor rgb="FF000000"/>
      </patternFill>
    </fill>
    <fill>
      <patternFill patternType="solid">
        <fgColor rgb="FFFF0000"/>
        <bgColor indexed="64"/>
      </patternFill>
    </fill>
    <fill>
      <patternFill patternType="solid">
        <fgColor rgb="FFE26B0A"/>
        <bgColor rgb="FF000000"/>
      </patternFill>
    </fill>
    <fill>
      <patternFill patternType="solid">
        <fgColor rgb="FFFFFF00"/>
        <bgColor rgb="FF000000"/>
      </patternFill>
    </fill>
    <fill>
      <patternFill patternType="solid">
        <fgColor theme="3" tint="0.39997558519241921"/>
        <bgColor indexed="64"/>
      </patternFill>
    </fill>
    <fill>
      <patternFill patternType="solid">
        <fgColor theme="7" tint="0.59999389629810485"/>
        <bgColor indexed="64"/>
      </patternFill>
    </fill>
    <fill>
      <patternFill patternType="solid">
        <fgColor theme="7"/>
        <bgColor indexed="64"/>
      </patternFill>
    </fill>
    <fill>
      <patternFill patternType="solid">
        <fgColor rgb="FFFFC000"/>
        <bgColor indexed="64"/>
      </patternFill>
    </fill>
    <fill>
      <patternFill patternType="solid">
        <fgColor theme="0"/>
        <bgColor indexed="64"/>
      </patternFill>
    </fill>
    <fill>
      <patternFill patternType="solid">
        <fgColor rgb="FFFFE598"/>
        <bgColor rgb="FFFFE598"/>
      </patternFill>
    </fill>
    <fill>
      <patternFill patternType="solid">
        <fgColor theme="7"/>
        <bgColor theme="7"/>
      </patternFill>
    </fill>
    <fill>
      <patternFill patternType="solid">
        <fgColor theme="0"/>
        <bgColor rgb="FFFFFF00"/>
      </patternFill>
    </fill>
    <fill>
      <patternFill patternType="solid">
        <fgColor rgb="FFA8D08D"/>
        <bgColor rgb="FFA8D08D"/>
      </patternFill>
    </fill>
    <fill>
      <patternFill patternType="solid">
        <fgColor theme="2" tint="-0.249977111117893"/>
        <bgColor indexed="64"/>
      </patternFill>
    </fill>
    <fill>
      <patternFill patternType="solid">
        <fgColor rgb="FFFFFF00"/>
        <bgColor rgb="FFFFFF00"/>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39997558519241921"/>
        <bgColor indexed="64"/>
      </patternFill>
    </fill>
  </fills>
  <borders count="137">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diagonal/>
    </border>
    <border>
      <left/>
      <right style="thin">
        <color auto="1"/>
      </right>
      <top/>
      <bottom/>
      <diagonal/>
    </border>
    <border>
      <left/>
      <right style="thin">
        <color auto="1"/>
      </right>
      <top/>
      <bottom style="medium">
        <color auto="1"/>
      </bottom>
      <diagonal/>
    </border>
    <border>
      <left style="medium">
        <color auto="1"/>
      </left>
      <right/>
      <top/>
      <bottom style="medium">
        <color auto="1"/>
      </bottom>
      <diagonal/>
    </border>
    <border>
      <left style="thick">
        <color auto="1"/>
      </left>
      <right style="thick">
        <color auto="1"/>
      </right>
      <top/>
      <bottom style="thick">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auto="1"/>
      </right>
      <top style="medium">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right/>
      <top style="medium">
        <color indexed="64"/>
      </top>
      <bottom/>
      <diagonal/>
    </border>
    <border>
      <left/>
      <right style="thin">
        <color auto="1"/>
      </right>
      <top style="medium">
        <color auto="1"/>
      </top>
      <bottom style="medium">
        <color auto="1"/>
      </bottom>
      <diagonal/>
    </border>
    <border>
      <left style="thin">
        <color rgb="FFC0C0C0"/>
      </left>
      <right/>
      <top style="thin">
        <color rgb="FFC0C0C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rgb="FFC0C0C0"/>
      </right>
      <top style="medium">
        <color rgb="FF000000"/>
      </top>
      <bottom style="medium">
        <color rgb="FF000000"/>
      </bottom>
      <diagonal/>
    </border>
    <border>
      <left style="thin">
        <color rgb="FFC0C0C0"/>
      </left>
      <right/>
      <top style="medium">
        <color rgb="FF000000"/>
      </top>
      <bottom style="medium">
        <color rgb="FF000000"/>
      </bottom>
      <diagonal/>
    </border>
    <border>
      <left style="thin">
        <color rgb="FFC0C0C0"/>
      </left>
      <right/>
      <top/>
      <bottom/>
      <diagonal/>
    </border>
    <border>
      <left style="medium">
        <color rgb="FF000000"/>
      </left>
      <right style="thin">
        <color rgb="FFC0C0C0"/>
      </right>
      <top/>
      <bottom/>
      <diagonal/>
    </border>
    <border>
      <left style="thin">
        <color rgb="FFC0C0C0"/>
      </left>
      <right style="thin">
        <color rgb="FFC0C0C0"/>
      </right>
      <top/>
      <bottom/>
      <diagonal/>
    </border>
    <border>
      <left style="thin">
        <color rgb="FFC0C0C0"/>
      </left>
      <right style="medium">
        <color rgb="FF000000"/>
      </right>
      <top/>
      <bottom/>
      <diagonal/>
    </border>
    <border>
      <left style="thin">
        <color indexed="64"/>
      </left>
      <right style="medium">
        <color rgb="FF000000"/>
      </right>
      <top style="thin">
        <color indexed="64"/>
      </top>
      <bottom/>
      <diagonal/>
    </border>
    <border>
      <left style="medium">
        <color rgb="FF000000"/>
      </left>
      <right style="thin">
        <color rgb="FFC0C0C0"/>
      </right>
      <top style="thin">
        <color indexed="64"/>
      </top>
      <bottom style="thin">
        <color rgb="FFC0C0C0"/>
      </bottom>
      <diagonal/>
    </border>
    <border>
      <left style="thin">
        <color rgb="FFC0C0C0"/>
      </left>
      <right style="thin">
        <color rgb="FFC0C0C0"/>
      </right>
      <top style="thin">
        <color indexed="64"/>
      </top>
      <bottom style="thin">
        <color rgb="FFC0C0C0"/>
      </bottom>
      <diagonal/>
    </border>
    <border>
      <left style="thin">
        <color rgb="FFC0C0C0"/>
      </left>
      <right/>
      <top style="thin">
        <color indexed="64"/>
      </top>
      <bottom style="thin">
        <color rgb="FFC0C0C0"/>
      </bottom>
      <diagonal/>
    </border>
    <border>
      <left style="thin">
        <color rgb="FFC0C0C0"/>
      </left>
      <right style="medium">
        <color rgb="FF000000"/>
      </right>
      <top style="thin">
        <color indexed="64"/>
      </top>
      <bottom style="thin">
        <color rgb="FFC0C0C0"/>
      </bottom>
      <diagonal/>
    </border>
    <border>
      <left style="thin">
        <color rgb="FFC0C0C0"/>
      </left>
      <right style="thin">
        <color indexed="64"/>
      </right>
      <top style="thin">
        <color indexed="64"/>
      </top>
      <bottom style="thin">
        <color rgb="FFC0C0C0"/>
      </bottom>
      <diagonal/>
    </border>
    <border>
      <left style="thin">
        <color indexed="64"/>
      </left>
      <right style="medium">
        <color rgb="FF000000"/>
      </right>
      <top/>
      <bottom/>
      <diagonal/>
    </border>
    <border>
      <left style="medium">
        <color rgb="FF000000"/>
      </left>
      <right style="thin">
        <color rgb="FFC0C0C0"/>
      </right>
      <top/>
      <bottom style="thin">
        <color rgb="FFC0C0C0"/>
      </bottom>
      <diagonal/>
    </border>
    <border>
      <left style="thin">
        <color rgb="FFC0C0C0"/>
      </left>
      <right style="thin">
        <color rgb="FFC0C0C0"/>
      </right>
      <top/>
      <bottom style="thin">
        <color rgb="FFC0C0C0"/>
      </bottom>
      <diagonal/>
    </border>
    <border>
      <left style="thin">
        <color rgb="FFC0C0C0"/>
      </left>
      <right/>
      <top/>
      <bottom style="thin">
        <color rgb="FFC0C0C0"/>
      </bottom>
      <diagonal/>
    </border>
    <border>
      <left style="thin">
        <color rgb="FFC0C0C0"/>
      </left>
      <right style="medium">
        <color rgb="FF000000"/>
      </right>
      <top/>
      <bottom style="thin">
        <color rgb="FFC0C0C0"/>
      </bottom>
      <diagonal/>
    </border>
    <border>
      <left style="thin">
        <color rgb="FFC0C0C0"/>
      </left>
      <right style="thin">
        <color indexed="64"/>
      </right>
      <top/>
      <bottom style="thin">
        <color rgb="FFC0C0C0"/>
      </bottom>
      <diagonal/>
    </border>
    <border>
      <left style="thin">
        <color indexed="64"/>
      </left>
      <right style="medium">
        <color rgb="FF000000"/>
      </right>
      <top/>
      <bottom style="thin">
        <color indexed="64"/>
      </bottom>
      <diagonal/>
    </border>
    <border>
      <left style="medium">
        <color rgb="FF000000"/>
      </left>
      <right style="thin">
        <color rgb="FFC0C0C0"/>
      </right>
      <top/>
      <bottom style="thin">
        <color indexed="64"/>
      </bottom>
      <diagonal/>
    </border>
    <border>
      <left style="thin">
        <color rgb="FFC0C0C0"/>
      </left>
      <right style="thin">
        <color rgb="FFC0C0C0"/>
      </right>
      <top/>
      <bottom style="thin">
        <color indexed="64"/>
      </bottom>
      <diagonal/>
    </border>
    <border>
      <left style="thin">
        <color rgb="FFC0C0C0"/>
      </left>
      <right/>
      <top/>
      <bottom style="thin">
        <color indexed="64"/>
      </bottom>
      <diagonal/>
    </border>
    <border>
      <left style="thin">
        <color rgb="FFC0C0C0"/>
      </left>
      <right style="medium">
        <color rgb="FF000000"/>
      </right>
      <top/>
      <bottom style="thin">
        <color indexed="64"/>
      </bottom>
      <diagonal/>
    </border>
    <border>
      <left style="thin">
        <color rgb="FFC0C0C0"/>
      </left>
      <right style="thin">
        <color indexed="64"/>
      </right>
      <top/>
      <bottom style="thin">
        <color indexed="64"/>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style="thin">
        <color rgb="FFC0C0C0"/>
      </right>
      <top style="medium">
        <color rgb="FF000000"/>
      </top>
      <bottom style="thin">
        <color rgb="FFC0C0C0"/>
      </bottom>
      <diagonal/>
    </border>
    <border>
      <left style="thin">
        <color rgb="FFC0C0C0"/>
      </left>
      <right style="thin">
        <color rgb="FFC0C0C0"/>
      </right>
      <top style="medium">
        <color rgb="FF000000"/>
      </top>
      <bottom style="thin">
        <color rgb="FFC0C0C0"/>
      </bottom>
      <diagonal/>
    </border>
    <border>
      <left style="thin">
        <color rgb="FFC0C0C0"/>
      </left>
      <right/>
      <top style="medium">
        <color rgb="FF000000"/>
      </top>
      <bottom style="thin">
        <color rgb="FFC0C0C0"/>
      </bottom>
      <diagonal/>
    </border>
    <border>
      <left style="thin">
        <color rgb="FFC0C0C0"/>
      </left>
      <right style="medium">
        <color rgb="FF000000"/>
      </right>
      <top style="medium">
        <color rgb="FF000000"/>
      </top>
      <bottom style="thin">
        <color rgb="FFC0C0C0"/>
      </bottom>
      <diagonal/>
    </border>
    <border>
      <left style="medium">
        <color rgb="FF000000"/>
      </left>
      <right/>
      <top/>
      <bottom/>
      <diagonal/>
    </border>
    <border>
      <left style="medium">
        <color rgb="FF00000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style="thin">
        <color rgb="FFC0C0C0"/>
      </left>
      <right style="medium">
        <color rgb="FF000000"/>
      </right>
      <top style="thin">
        <color rgb="FFC0C0C0"/>
      </top>
      <bottom style="thin">
        <color rgb="FFC0C0C0"/>
      </bottom>
      <diagonal/>
    </border>
    <border>
      <left style="medium">
        <color rgb="FF000000"/>
      </left>
      <right style="thin">
        <color rgb="FFC0C0C0"/>
      </right>
      <top style="thin">
        <color rgb="FFC0C0C0"/>
      </top>
      <bottom/>
      <diagonal/>
    </border>
    <border>
      <left style="thin">
        <color rgb="FFC0C0C0"/>
      </left>
      <right style="thin">
        <color rgb="FFC0C0C0"/>
      </right>
      <top style="thin">
        <color rgb="FFC0C0C0"/>
      </top>
      <bottom/>
      <diagonal/>
    </border>
    <border>
      <left style="thin">
        <color rgb="FFC0C0C0"/>
      </left>
      <right style="medium">
        <color rgb="FF000000"/>
      </right>
      <top style="thin">
        <color rgb="FFC0C0C0"/>
      </top>
      <bottom/>
      <diagonal/>
    </border>
    <border>
      <left style="medium">
        <color rgb="FF000000"/>
      </left>
      <right style="thin">
        <color rgb="FFC0C0C0"/>
      </right>
      <top style="thin">
        <color rgb="FFC0C0C0"/>
      </top>
      <bottom style="medium">
        <color rgb="FF000000"/>
      </bottom>
      <diagonal/>
    </border>
    <border>
      <left style="thin">
        <color rgb="FFC0C0C0"/>
      </left>
      <right style="thin">
        <color rgb="FFC0C0C0"/>
      </right>
      <top style="thin">
        <color rgb="FFC0C0C0"/>
      </top>
      <bottom style="medium">
        <color rgb="FF000000"/>
      </bottom>
      <diagonal/>
    </border>
    <border>
      <left style="thin">
        <color rgb="FFC0C0C0"/>
      </left>
      <right/>
      <top style="thin">
        <color rgb="FFC0C0C0"/>
      </top>
      <bottom style="medium">
        <color rgb="FF000000"/>
      </bottom>
      <diagonal/>
    </border>
    <border>
      <left style="thin">
        <color rgb="FFC0C0C0"/>
      </left>
      <right style="medium">
        <color rgb="FF000000"/>
      </right>
      <top style="thin">
        <color rgb="FFC0C0C0"/>
      </top>
      <bottom style="medium">
        <color rgb="FF000000"/>
      </bottom>
      <diagonal/>
    </border>
    <border>
      <left style="medium">
        <color rgb="FF000000"/>
      </left>
      <right style="thin">
        <color rgb="FFC0C0C0"/>
      </right>
      <top style="medium">
        <color rgb="FF000000"/>
      </top>
      <bottom/>
      <diagonal/>
    </border>
    <border>
      <left style="thin">
        <color rgb="FFC0C0C0"/>
      </left>
      <right style="thin">
        <color rgb="FFC0C0C0"/>
      </right>
      <top style="medium">
        <color rgb="FF000000"/>
      </top>
      <bottom/>
      <diagonal/>
    </border>
    <border>
      <left style="thin">
        <color rgb="FFC0C0C0"/>
      </left>
      <right/>
      <top style="medium">
        <color rgb="FF000000"/>
      </top>
      <bottom/>
      <diagonal/>
    </border>
    <border>
      <left style="thin">
        <color rgb="FFC0C0C0"/>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thin">
        <color rgb="FFC0C0C0"/>
      </right>
      <top style="medium">
        <color rgb="FF000000"/>
      </top>
      <bottom style="medium">
        <color rgb="FF000000"/>
      </bottom>
      <diagonal/>
    </border>
    <border>
      <left style="thin">
        <color rgb="FFC0C0C0"/>
      </left>
      <right style="thin">
        <color rgb="FFC0C0C0"/>
      </right>
      <top style="medium">
        <color rgb="FF000000"/>
      </top>
      <bottom style="medium">
        <color rgb="FF000000"/>
      </bottom>
      <diagonal/>
    </border>
    <border>
      <left style="thin">
        <color rgb="FFC0C0C0"/>
      </left>
      <right style="medium">
        <color rgb="FF000000"/>
      </right>
      <top style="medium">
        <color rgb="FF000000"/>
      </top>
      <bottom style="medium">
        <color rgb="FF000000"/>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rgb="FF000000"/>
      </left>
      <right style="thin">
        <color rgb="FFC0C0C0"/>
      </right>
      <top style="medium">
        <color indexed="64"/>
      </top>
      <bottom style="thin">
        <color rgb="FFC0C0C0"/>
      </bottom>
      <diagonal/>
    </border>
    <border>
      <left style="thin">
        <color rgb="FFC0C0C0"/>
      </left>
      <right style="thin">
        <color rgb="FFC0C0C0"/>
      </right>
      <top style="medium">
        <color indexed="64"/>
      </top>
      <bottom style="thin">
        <color rgb="FFC0C0C0"/>
      </bottom>
      <diagonal/>
    </border>
    <border>
      <left style="thin">
        <color rgb="FFC0C0C0"/>
      </left>
      <right/>
      <top style="medium">
        <color indexed="64"/>
      </top>
      <bottom style="thin">
        <color rgb="FFC0C0C0"/>
      </bottom>
      <diagonal/>
    </border>
    <border>
      <left style="thin">
        <color rgb="FFC0C0C0"/>
      </left>
      <right style="medium">
        <color rgb="FF000000"/>
      </right>
      <top style="medium">
        <color indexed="64"/>
      </top>
      <bottom style="thin">
        <color rgb="FFC0C0C0"/>
      </bottom>
      <diagonal/>
    </border>
    <border>
      <left style="thin">
        <color rgb="FFC0C0C0"/>
      </left>
      <right style="medium">
        <color indexed="64"/>
      </right>
      <top style="medium">
        <color indexed="64"/>
      </top>
      <bottom style="thin">
        <color rgb="FFC0C0C0"/>
      </bottom>
      <diagonal/>
    </border>
    <border>
      <left style="thin">
        <color rgb="FFC0C0C0"/>
      </left>
      <right style="medium">
        <color indexed="64"/>
      </right>
      <top/>
      <bottom/>
      <diagonal/>
    </border>
    <border>
      <left style="medium">
        <color rgb="FF000000"/>
      </left>
      <right style="thin">
        <color rgb="FFC0C0C0"/>
      </right>
      <top/>
      <bottom style="medium">
        <color indexed="64"/>
      </bottom>
      <diagonal/>
    </border>
    <border>
      <left style="thin">
        <color rgb="FFC0C0C0"/>
      </left>
      <right style="thin">
        <color rgb="FFC0C0C0"/>
      </right>
      <top/>
      <bottom style="medium">
        <color indexed="64"/>
      </bottom>
      <diagonal/>
    </border>
    <border>
      <left style="thin">
        <color rgb="FFC0C0C0"/>
      </left>
      <right/>
      <top/>
      <bottom style="medium">
        <color indexed="64"/>
      </bottom>
      <diagonal/>
    </border>
    <border>
      <left style="thin">
        <color rgb="FFC0C0C0"/>
      </left>
      <right style="medium">
        <color rgb="FF000000"/>
      </right>
      <top/>
      <bottom style="medium">
        <color indexed="64"/>
      </bottom>
      <diagonal/>
    </border>
    <border>
      <left style="thin">
        <color rgb="FFC0C0C0"/>
      </left>
      <right style="medium">
        <color indexed="64"/>
      </right>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medium">
        <color rgb="FF000000"/>
      </right>
      <top/>
      <bottom/>
      <diagonal/>
    </border>
    <border>
      <left style="thin">
        <color rgb="FFC0C0C0"/>
      </left>
      <right style="medium">
        <color indexed="64"/>
      </right>
      <top/>
      <bottom style="thin">
        <color rgb="FFC0C0C0"/>
      </bottom>
      <diagonal/>
    </border>
    <border>
      <left style="medium">
        <color indexed="64"/>
      </left>
      <right style="medium">
        <color rgb="FF000000"/>
      </right>
      <top/>
      <bottom style="thin">
        <color indexed="64"/>
      </bottom>
      <diagonal/>
    </border>
    <border>
      <left style="thin">
        <color rgb="FFC0C0C0"/>
      </left>
      <right style="medium">
        <color indexed="64"/>
      </right>
      <top/>
      <bottom style="thin">
        <color indexed="64"/>
      </bottom>
      <diagonal/>
    </border>
    <border>
      <left style="medium">
        <color indexed="64"/>
      </left>
      <right style="medium">
        <color rgb="FF000000"/>
      </right>
      <top style="thin">
        <color indexed="64"/>
      </top>
      <bottom/>
      <diagonal/>
    </border>
    <border>
      <left style="medium">
        <color indexed="64"/>
      </left>
      <right/>
      <top/>
      <bottom style="medium">
        <color rgb="FF000000"/>
      </bottom>
      <diagonal/>
    </border>
    <border>
      <left style="medium">
        <color indexed="64"/>
      </left>
      <right/>
      <top style="medium">
        <color rgb="FF000000"/>
      </top>
      <bottom/>
      <diagonal/>
    </border>
    <border>
      <left style="thin">
        <color rgb="FFC0C0C0"/>
      </left>
      <right style="medium">
        <color indexed="64"/>
      </right>
      <top style="medium">
        <color rgb="FF000000"/>
      </top>
      <bottom style="thin">
        <color rgb="FFC0C0C0"/>
      </bottom>
      <diagonal/>
    </border>
    <border>
      <left style="thin">
        <color rgb="FFC0C0C0"/>
      </left>
      <right style="medium">
        <color indexed="64"/>
      </right>
      <top style="thin">
        <color rgb="FFC0C0C0"/>
      </top>
      <bottom style="thin">
        <color rgb="FFC0C0C0"/>
      </bottom>
      <diagonal/>
    </border>
    <border>
      <left style="thin">
        <color rgb="FFC0C0C0"/>
      </left>
      <right style="medium">
        <color indexed="64"/>
      </right>
      <top style="thin">
        <color rgb="FFC0C0C0"/>
      </top>
      <bottom/>
      <diagonal/>
    </border>
    <border>
      <left style="thin">
        <color rgb="FFC0C0C0"/>
      </left>
      <right style="medium">
        <color indexed="64"/>
      </right>
      <top style="thin">
        <color rgb="FFC0C0C0"/>
      </top>
      <bottom style="medium">
        <color rgb="FF000000"/>
      </bottom>
      <diagonal/>
    </border>
    <border>
      <left style="medium">
        <color indexed="64"/>
      </left>
      <right/>
      <top style="medium">
        <color rgb="FF000000"/>
      </top>
      <bottom style="medium">
        <color rgb="FF000000"/>
      </bottom>
      <diagonal/>
    </border>
    <border>
      <left style="thin">
        <color rgb="FFC0C0C0"/>
      </left>
      <right style="medium">
        <color indexed="64"/>
      </right>
      <top style="medium">
        <color rgb="FF000000"/>
      </top>
      <bottom/>
      <diagonal/>
    </border>
    <border>
      <left style="medium">
        <color indexed="64"/>
      </left>
      <right style="medium">
        <color rgb="FF000000"/>
      </right>
      <top style="medium">
        <color rgb="FF000000"/>
      </top>
      <bottom/>
      <diagonal/>
    </border>
    <border>
      <left style="medium">
        <color indexed="64"/>
      </left>
      <right style="thin">
        <color rgb="FFC0C0C0"/>
      </right>
      <top/>
      <bottom style="medium">
        <color rgb="FF000000"/>
      </bottom>
      <diagonal/>
    </border>
    <border>
      <left/>
      <right style="medium">
        <color indexed="64"/>
      </right>
      <top style="medium">
        <color rgb="FF000000"/>
      </top>
      <bottom style="medium">
        <color rgb="FF000000"/>
      </bottom>
      <diagonal/>
    </border>
    <border>
      <left/>
      <right style="thin">
        <color rgb="FFC0C0C0"/>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35">
    <xf numFmtId="0" fontId="0" fillId="0" borderId="0"/>
    <xf numFmtId="166" fontId="2" fillId="0" borderId="0" applyFont="0" applyFill="0" applyBorder="0" applyAlignment="0" applyProtection="0"/>
    <xf numFmtId="165" fontId="2" fillId="0" borderId="0" applyFont="0" applyFill="0" applyBorder="0" applyAlignment="0" applyProtection="0"/>
    <xf numFmtId="0" fontId="8" fillId="0" borderId="0"/>
    <xf numFmtId="167" fontId="2" fillId="0" borderId="0" applyFont="0" applyFill="0" applyBorder="0" applyAlignment="0" applyProtection="0"/>
    <xf numFmtId="0" fontId="17" fillId="0" borderId="0"/>
    <xf numFmtId="0" fontId="2" fillId="0" borderId="0"/>
    <xf numFmtId="166" fontId="2"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1" fillId="0" borderId="0"/>
  </cellStyleXfs>
  <cellXfs count="627">
    <xf numFmtId="0" fontId="0" fillId="0" borderId="0" xfId="0"/>
    <xf numFmtId="0" fontId="4" fillId="0" borderId="0" xfId="0" applyFont="1" applyAlignment="1">
      <alignment vertical="center"/>
    </xf>
    <xf numFmtId="0" fontId="2" fillId="0" borderId="0" xfId="0" applyFont="1"/>
    <xf numFmtId="0" fontId="2" fillId="0" borderId="5" xfId="0" applyFont="1" applyBorder="1" applyAlignment="1">
      <alignment vertical="center" wrapText="1"/>
    </xf>
    <xf numFmtId="0" fontId="0" fillId="0" borderId="5" xfId="0" applyBorder="1" applyAlignment="1">
      <alignment vertical="center" wrapText="1"/>
    </xf>
    <xf numFmtId="0" fontId="2" fillId="0" borderId="5" xfId="3" applyFont="1" applyBorder="1" applyAlignment="1">
      <alignment vertical="center" wrapText="1"/>
    </xf>
    <xf numFmtId="2" fontId="0" fillId="0" borderId="5" xfId="0" applyNumberFormat="1" applyBorder="1" applyAlignment="1">
      <alignment horizontal="left" vertical="top" wrapText="1"/>
    </xf>
    <xf numFmtId="0" fontId="0" fillId="0" borderId="5" xfId="3" applyFont="1" applyBorder="1" applyAlignment="1">
      <alignment vertical="center" wrapText="1"/>
    </xf>
    <xf numFmtId="0" fontId="9" fillId="0" borderId="0" xfId="0" applyFont="1" applyAlignment="1">
      <alignment horizontal="center" vertical="center" wrapText="1"/>
    </xf>
    <xf numFmtId="0" fontId="5" fillId="0" borderId="0" xfId="0" applyFont="1" applyAlignment="1">
      <alignment vertical="center"/>
    </xf>
    <xf numFmtId="0" fontId="0" fillId="4" borderId="4" xfId="0" applyFill="1" applyBorder="1"/>
    <xf numFmtId="0" fontId="0" fillId="0" borderId="0" xfId="0" applyAlignment="1">
      <alignment vertical="center"/>
    </xf>
    <xf numFmtId="0" fontId="0" fillId="6" borderId="0" xfId="0" applyFill="1"/>
    <xf numFmtId="0" fontId="10" fillId="0" borderId="0" xfId="0" applyFont="1"/>
    <xf numFmtId="0" fontId="0" fillId="0" borderId="0" xfId="0" applyAlignment="1">
      <alignment horizontal="center"/>
    </xf>
    <xf numFmtId="0" fontId="14" fillId="0" borderId="4" xfId="0" applyFont="1" applyBorder="1" applyAlignment="1">
      <alignment vertical="center"/>
    </xf>
    <xf numFmtId="0" fontId="14" fillId="0" borderId="4" xfId="0" applyFont="1" applyBorder="1" applyAlignment="1">
      <alignment horizontal="center" vertical="center" wrapText="1"/>
    </xf>
    <xf numFmtId="0" fontId="15" fillId="0" borderId="5" xfId="0" applyFont="1" applyBorder="1" applyAlignment="1">
      <alignment vertical="center"/>
    </xf>
    <xf numFmtId="0" fontId="2" fillId="0" borderId="0" xfId="0" applyFont="1" applyAlignment="1">
      <alignment vertical="center"/>
    </xf>
    <xf numFmtId="0" fontId="2" fillId="0" borderId="0" xfId="0" applyFont="1" applyAlignment="1">
      <alignment horizontal="center" vertical="center"/>
    </xf>
    <xf numFmtId="1" fontId="15" fillId="0" borderId="5" xfId="1" applyNumberFormat="1" applyFont="1" applyBorder="1" applyAlignment="1">
      <alignment vertical="center"/>
    </xf>
    <xf numFmtId="1" fontId="16" fillId="0" borderId="0" xfId="1" applyNumberFormat="1" applyFont="1" applyBorder="1" applyAlignment="1">
      <alignment vertical="center"/>
    </xf>
    <xf numFmtId="1" fontId="16" fillId="0" borderId="0" xfId="1" applyNumberFormat="1" applyFont="1" applyBorder="1" applyAlignment="1">
      <alignment horizontal="left" vertical="center"/>
    </xf>
    <xf numFmtId="0" fontId="2" fillId="0" borderId="0" xfId="0" applyFont="1" applyAlignment="1">
      <alignment horizontal="left" vertical="center"/>
    </xf>
    <xf numFmtId="1" fontId="2" fillId="0" borderId="0" xfId="0" applyNumberFormat="1" applyFont="1" applyAlignment="1">
      <alignment vertical="center"/>
    </xf>
    <xf numFmtId="1" fontId="16" fillId="0" borderId="0" xfId="1" applyNumberFormat="1" applyFont="1" applyBorder="1" applyAlignment="1">
      <alignment horizontal="center" vertical="center"/>
    </xf>
    <xf numFmtId="3" fontId="0" fillId="0" borderId="0" xfId="0" applyNumberFormat="1"/>
    <xf numFmtId="0" fontId="2" fillId="0" borderId="0" xfId="6"/>
    <xf numFmtId="0" fontId="2" fillId="0" borderId="0" xfId="6" applyAlignment="1">
      <alignment horizontal="center" vertical="center"/>
    </xf>
    <xf numFmtId="0" fontId="18" fillId="0" borderId="0" xfId="5" applyFont="1" applyProtection="1">
      <protection locked="0" hidden="1"/>
    </xf>
    <xf numFmtId="0" fontId="19" fillId="0" borderId="0" xfId="6" applyFont="1" applyAlignment="1">
      <alignment horizontal="center" vertical="center"/>
    </xf>
    <xf numFmtId="0" fontId="20" fillId="0" borderId="0" xfId="6" applyFont="1" applyAlignment="1">
      <alignment horizontal="center" vertical="center"/>
    </xf>
    <xf numFmtId="0" fontId="20" fillId="0" borderId="0" xfId="6" applyFont="1" applyAlignment="1">
      <alignment horizontal="left" wrapText="1"/>
    </xf>
    <xf numFmtId="0" fontId="21" fillId="0" borderId="0" xfId="6" applyFont="1"/>
    <xf numFmtId="0" fontId="21" fillId="0" borderId="6" xfId="6" applyFont="1" applyBorder="1" applyAlignment="1">
      <alignment horizontal="center" vertical="center"/>
    </xf>
    <xf numFmtId="0" fontId="5" fillId="0" borderId="8" xfId="6" applyFont="1" applyBorder="1"/>
    <xf numFmtId="0" fontId="2" fillId="0" borderId="9" xfId="6" applyBorder="1"/>
    <xf numFmtId="164" fontId="2" fillId="0" borderId="24" xfId="7" applyNumberFormat="1" applyFont="1" applyFill="1" applyBorder="1" applyAlignment="1">
      <alignment horizontal="center" vertical="center"/>
    </xf>
    <xf numFmtId="164" fontId="2" fillId="0" borderId="24" xfId="2" applyNumberFormat="1" applyFont="1" applyFill="1" applyBorder="1" applyAlignment="1">
      <alignment horizontal="center" vertical="center"/>
    </xf>
    <xf numFmtId="171" fontId="0" fillId="0" borderId="24" xfId="1" applyNumberFormat="1" applyFont="1" applyFill="1" applyBorder="1" applyAlignment="1">
      <alignment vertical="center"/>
    </xf>
    <xf numFmtId="171" fontId="2" fillId="0" borderId="24" xfId="7" applyNumberFormat="1" applyFont="1" applyFill="1" applyBorder="1" applyAlignment="1">
      <alignment horizontal="center" vertical="center"/>
    </xf>
    <xf numFmtId="0" fontId="5" fillId="0" borderId="0" xfId="6" applyFont="1"/>
    <xf numFmtId="171" fontId="0" fillId="0" borderId="24" xfId="7" applyNumberFormat="1" applyFont="1" applyFill="1" applyBorder="1" applyAlignment="1">
      <alignment horizontal="center" vertical="center"/>
    </xf>
    <xf numFmtId="171" fontId="2" fillId="0" borderId="24" xfId="7" applyNumberFormat="1" applyFont="1" applyBorder="1" applyAlignment="1">
      <alignment horizontal="center" vertical="center"/>
    </xf>
    <xf numFmtId="0" fontId="22" fillId="0" borderId="0" xfId="6" applyFont="1"/>
    <xf numFmtId="164" fontId="23" fillId="0" borderId="0" xfId="6" applyNumberFormat="1" applyFont="1"/>
    <xf numFmtId="171" fontId="0" fillId="0" borderId="0" xfId="1" applyNumberFormat="1" applyFont="1" applyFill="1" applyBorder="1"/>
    <xf numFmtId="0" fontId="23" fillId="0" borderId="0" xfId="6" applyFont="1"/>
    <xf numFmtId="0" fontId="0" fillId="8" borderId="0" xfId="6" applyFont="1" applyFill="1"/>
    <xf numFmtId="0" fontId="2" fillId="8" borderId="0" xfId="6" applyFill="1"/>
    <xf numFmtId="171" fontId="2" fillId="0" borderId="0" xfId="1" applyNumberFormat="1" applyFont="1" applyFill="1" applyBorder="1"/>
    <xf numFmtId="0" fontId="5" fillId="0" borderId="0" xfId="0" applyFont="1"/>
    <xf numFmtId="0" fontId="4" fillId="0" borderId="0" xfId="0" applyFont="1" applyAlignment="1">
      <alignment horizontal="center"/>
    </xf>
    <xf numFmtId="0" fontId="2" fillId="0" borderId="2" xfId="0" applyFont="1" applyBorder="1" applyAlignment="1">
      <alignment vertical="center" wrapText="1"/>
    </xf>
    <xf numFmtId="0" fontId="9" fillId="0" borderId="1" xfId="0" applyFont="1" applyBorder="1" applyAlignment="1">
      <alignment horizontal="center" vertical="center" wrapText="1"/>
    </xf>
    <xf numFmtId="0" fontId="2" fillId="0" borderId="5" xfId="0" applyFont="1" applyBorder="1" applyAlignment="1">
      <alignment horizontal="center" vertical="center"/>
    </xf>
    <xf numFmtId="0" fontId="5" fillId="0" borderId="0" xfId="0" applyFont="1" applyProtection="1">
      <protection locked="0"/>
    </xf>
    <xf numFmtId="0" fontId="0" fillId="0" borderId="0" xfId="0" applyProtection="1">
      <protection locked="0"/>
    </xf>
    <xf numFmtId="0" fontId="22" fillId="0" borderId="0" xfId="0" applyFont="1" applyAlignment="1" applyProtection="1">
      <alignment horizontal="right"/>
      <protection locked="0"/>
    </xf>
    <xf numFmtId="0" fontId="22" fillId="3" borderId="5" xfId="0" applyFont="1" applyFill="1" applyBorder="1" applyAlignment="1" applyProtection="1">
      <alignment horizontal="center" vertical="center"/>
      <protection locked="0"/>
    </xf>
    <xf numFmtId="0" fontId="22" fillId="0" borderId="25" xfId="0" applyFont="1" applyBorder="1" applyAlignment="1" applyProtection="1">
      <alignment horizontal="right" vertical="center"/>
      <protection locked="0"/>
    </xf>
    <xf numFmtId="2" fontId="22" fillId="3" borderId="5" xfId="0" applyNumberFormat="1" applyFont="1" applyFill="1" applyBorder="1" applyAlignment="1" applyProtection="1">
      <alignment horizontal="center" vertical="center"/>
      <protection locked="0"/>
    </xf>
    <xf numFmtId="2" fontId="22" fillId="0" borderId="0" xfId="0" applyNumberFormat="1" applyFont="1" applyAlignment="1" applyProtection="1">
      <alignment horizontal="center" vertical="center"/>
      <protection locked="0"/>
    </xf>
    <xf numFmtId="0" fontId="22" fillId="0" borderId="0" xfId="0" applyFont="1"/>
    <xf numFmtId="2" fontId="22" fillId="0" borderId="0" xfId="0" applyNumberFormat="1" applyFont="1" applyAlignment="1">
      <alignment horizontal="center"/>
    </xf>
    <xf numFmtId="2" fontId="0" fillId="0" borderId="0" xfId="0" applyNumberFormat="1"/>
    <xf numFmtId="0" fontId="0" fillId="0" borderId="0" xfId="0" applyAlignment="1" applyProtection="1">
      <alignment vertical="center"/>
      <protection locked="0"/>
    </xf>
    <xf numFmtId="0" fontId="0" fillId="0" borderId="0" xfId="0" applyAlignment="1">
      <alignment horizontal="center" vertical="center" wrapText="1"/>
    </xf>
    <xf numFmtId="0" fontId="0" fillId="0" borderId="0" xfId="0" applyAlignment="1">
      <alignment horizontal="center" vertical="center"/>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25" fillId="0" borderId="5" xfId="0" applyFont="1" applyBorder="1" applyAlignment="1">
      <alignment horizontal="center" vertical="center" wrapText="1"/>
    </xf>
    <xf numFmtId="0" fontId="0" fillId="0" borderId="0" xfId="0" applyAlignment="1">
      <alignment wrapText="1"/>
    </xf>
    <xf numFmtId="0" fontId="26" fillId="11" borderId="5" xfId="0" applyFont="1" applyFill="1" applyBorder="1"/>
    <xf numFmtId="0" fontId="0" fillId="12" borderId="5" xfId="0" applyFill="1" applyBorder="1"/>
    <xf numFmtId="0" fontId="0" fillId="0" borderId="5" xfId="0" applyBorder="1"/>
    <xf numFmtId="0" fontId="27" fillId="0" borderId="5" xfId="0" applyFont="1" applyBorder="1" applyAlignment="1">
      <alignment vertical="center"/>
    </xf>
    <xf numFmtId="0" fontId="28" fillId="0" borderId="5" xfId="0" applyFont="1" applyBorder="1" applyAlignment="1">
      <alignment horizontal="center" vertical="center" wrapText="1"/>
    </xf>
    <xf numFmtId="0" fontId="28" fillId="0" borderId="5" xfId="0" applyFont="1" applyBorder="1" applyAlignment="1">
      <alignment horizontal="center" vertical="center"/>
    </xf>
    <xf numFmtId="20" fontId="23" fillId="0" borderId="7" xfId="0" applyNumberFormat="1" applyFont="1" applyBorder="1" applyAlignment="1">
      <alignment horizontal="center" vertical="center"/>
    </xf>
    <xf numFmtId="20" fontId="23" fillId="0" borderId="5" xfId="0" applyNumberFormat="1" applyFont="1" applyBorder="1" applyAlignment="1">
      <alignment horizontal="center" vertical="center"/>
    </xf>
    <xf numFmtId="0" fontId="22" fillId="0" borderId="5" xfId="0" applyFont="1" applyBorder="1"/>
    <xf numFmtId="0" fontId="27" fillId="0" borderId="5" xfId="0" applyFont="1" applyBorder="1" applyAlignment="1">
      <alignment vertical="center" wrapText="1"/>
    </xf>
    <xf numFmtId="0" fontId="27" fillId="0" borderId="5" xfId="0" applyFont="1" applyBorder="1"/>
    <xf numFmtId="0" fontId="5" fillId="0" borderId="5" xfId="0" applyFont="1" applyBorder="1"/>
    <xf numFmtId="0" fontId="27" fillId="0" borderId="5" xfId="0" applyFont="1" applyBorder="1" applyAlignment="1">
      <alignment horizontal="center" vertical="center" wrapText="1"/>
    </xf>
    <xf numFmtId="0" fontId="27" fillId="0" borderId="5" xfId="0" applyFont="1" applyBorder="1" applyAlignment="1">
      <alignment horizontal="center" vertical="center"/>
    </xf>
    <xf numFmtId="0" fontId="28" fillId="0" borderId="0" xfId="0" applyFont="1" applyAlignment="1">
      <alignment horizontal="center" vertical="center" wrapText="1"/>
    </xf>
    <xf numFmtId="0" fontId="28" fillId="0" borderId="0" xfId="0" applyFont="1" applyAlignment="1">
      <alignment horizontal="center" vertical="center"/>
    </xf>
    <xf numFmtId="0" fontId="2" fillId="0" borderId="0" xfId="0" applyFont="1" applyAlignment="1">
      <alignment horizontal="center"/>
    </xf>
    <xf numFmtId="0" fontId="5" fillId="0" borderId="0" xfId="0" applyFont="1" applyAlignment="1">
      <alignment horizontal="center"/>
    </xf>
    <xf numFmtId="0" fontId="23" fillId="0" borderId="0" xfId="0" applyFont="1" applyAlignment="1">
      <alignment horizontal="center"/>
    </xf>
    <xf numFmtId="0" fontId="22" fillId="0" borderId="0" xfId="0" applyFont="1" applyAlignment="1">
      <alignment horizontal="center"/>
    </xf>
    <xf numFmtId="0" fontId="22" fillId="0" borderId="0" xfId="0" applyFont="1" applyAlignment="1">
      <alignment horizontal="center" vertical="center"/>
    </xf>
    <xf numFmtId="0" fontId="23" fillId="0" borderId="0" xfId="0" applyFont="1" applyAlignment="1">
      <alignment horizontal="left"/>
    </xf>
    <xf numFmtId="0" fontId="27" fillId="13" borderId="5" xfId="0" applyFont="1" applyFill="1" applyBorder="1" applyAlignment="1">
      <alignment vertical="center"/>
    </xf>
    <xf numFmtId="0" fontId="14" fillId="0" borderId="0" xfId="0" applyFont="1" applyAlignment="1">
      <alignment vertical="center"/>
    </xf>
    <xf numFmtId="0" fontId="14" fillId="0" borderId="0" xfId="0" applyFont="1" applyAlignment="1">
      <alignment vertical="center" wrapText="1"/>
    </xf>
    <xf numFmtId="0" fontId="27" fillId="14" borderId="5" xfId="0" applyFont="1" applyFill="1" applyBorder="1" applyAlignment="1">
      <alignment vertical="center"/>
    </xf>
    <xf numFmtId="0" fontId="14" fillId="0" borderId="0" xfId="0" applyFont="1" applyAlignment="1">
      <alignment horizontal="left" vertical="center"/>
    </xf>
    <xf numFmtId="0" fontId="16" fillId="0" borderId="0" xfId="0" applyFont="1" applyAlignment="1">
      <alignment horizontal="center"/>
    </xf>
    <xf numFmtId="0" fontId="22" fillId="0" borderId="0" xfId="0" applyFont="1" applyAlignment="1">
      <alignment horizontal="left" vertical="center"/>
    </xf>
    <xf numFmtId="0" fontId="27" fillId="15" borderId="5" xfId="0" applyFont="1" applyFill="1" applyBorder="1" applyAlignment="1">
      <alignment vertical="center"/>
    </xf>
    <xf numFmtId="0" fontId="5" fillId="0" borderId="0" xfId="0" applyFont="1" applyAlignment="1">
      <alignment horizontal="left" vertical="center"/>
    </xf>
    <xf numFmtId="0" fontId="23" fillId="0" borderId="0" xfId="0" applyFont="1" applyAlignment="1">
      <alignment horizontal="center" wrapText="1"/>
    </xf>
    <xf numFmtId="0" fontId="27" fillId="16" borderId="5" xfId="0" applyFont="1" applyFill="1" applyBorder="1" applyAlignment="1">
      <alignment vertical="center"/>
    </xf>
    <xf numFmtId="0" fontId="14" fillId="0" borderId="0" xfId="0" applyFont="1" applyAlignment="1">
      <alignment horizontal="center"/>
    </xf>
    <xf numFmtId="0" fontId="27" fillId="17" borderId="5" xfId="0" applyFont="1" applyFill="1" applyBorder="1" applyAlignment="1">
      <alignment vertical="center"/>
    </xf>
    <xf numFmtId="0" fontId="23" fillId="18" borderId="5" xfId="0" applyFont="1" applyFill="1" applyBorder="1" applyAlignment="1">
      <alignment horizontal="center" vertical="center" wrapText="1"/>
    </xf>
    <xf numFmtId="0" fontId="0" fillId="19" borderId="5" xfId="0" applyFill="1" applyBorder="1"/>
    <xf numFmtId="0" fontId="14" fillId="0" borderId="0" xfId="0" applyFont="1"/>
    <xf numFmtId="0" fontId="0" fillId="7" borderId="5" xfId="0" applyFill="1" applyBorder="1"/>
    <xf numFmtId="0" fontId="13" fillId="0" borderId="17" xfId="0" applyFont="1" applyBorder="1" applyAlignment="1">
      <alignment horizontal="center" vertical="center"/>
    </xf>
    <xf numFmtId="0" fontId="20" fillId="0" borderId="0" xfId="6" applyFont="1" applyAlignment="1">
      <alignment horizontal="left" vertical="center" wrapText="1"/>
    </xf>
    <xf numFmtId="0" fontId="5" fillId="0" borderId="0" xfId="6" applyFont="1" applyAlignment="1">
      <alignment wrapText="1"/>
    </xf>
    <xf numFmtId="0" fontId="13" fillId="0" borderId="0" xfId="0" applyFont="1" applyAlignment="1">
      <alignment horizontal="center" vertical="center"/>
    </xf>
    <xf numFmtId="0" fontId="5" fillId="0" borderId="0" xfId="0" applyFont="1" applyAlignment="1">
      <alignment horizontal="center" vertical="center"/>
    </xf>
    <xf numFmtId="168" fontId="5" fillId="0" borderId="0" xfId="4" applyNumberFormat="1" applyFont="1" applyBorder="1" applyAlignment="1">
      <alignment horizontal="center" vertical="center"/>
    </xf>
    <xf numFmtId="164" fontId="31" fillId="21" borderId="6" xfId="0" applyNumberFormat="1" applyFont="1" applyFill="1" applyBorder="1" applyAlignment="1">
      <alignment horizontal="center" vertical="center" wrapText="1"/>
    </xf>
    <xf numFmtId="164" fontId="2" fillId="21" borderId="4" xfId="7" applyNumberFormat="1" applyFont="1" applyFill="1" applyBorder="1" applyAlignment="1">
      <alignment horizontal="center" vertical="center"/>
    </xf>
    <xf numFmtId="164" fontId="2" fillId="21" borderId="4" xfId="2" applyNumberFormat="1" applyFont="1" applyFill="1" applyBorder="1" applyAlignment="1">
      <alignment horizontal="center" vertical="center"/>
    </xf>
    <xf numFmtId="168" fontId="5" fillId="21" borderId="26" xfId="4" applyNumberFormat="1" applyFont="1" applyFill="1" applyBorder="1" applyAlignment="1">
      <alignment horizontal="center" vertical="center"/>
    </xf>
    <xf numFmtId="168" fontId="5" fillId="21" borderId="17" xfId="4" applyNumberFormat="1" applyFont="1" applyFill="1" applyBorder="1" applyAlignment="1">
      <alignment horizontal="center" vertical="center"/>
    </xf>
    <xf numFmtId="164" fontId="32" fillId="20" borderId="5" xfId="0" applyNumberFormat="1" applyFont="1" applyFill="1" applyBorder="1" applyAlignment="1" applyProtection="1">
      <alignment horizontal="center" vertical="center" wrapText="1"/>
      <protection locked="0" hidden="1"/>
    </xf>
    <xf numFmtId="172" fontId="32" fillId="20" borderId="5" xfId="0" applyNumberFormat="1" applyFont="1" applyFill="1" applyBorder="1" applyAlignment="1" applyProtection="1">
      <alignment horizontal="center" vertical="center" wrapText="1"/>
      <protection locked="0" hidden="1"/>
    </xf>
    <xf numFmtId="0" fontId="14" fillId="0" borderId="5" xfId="0" applyFont="1" applyBorder="1" applyAlignment="1" applyProtection="1">
      <alignment horizontal="left" vertical="center" wrapText="1"/>
      <protection locked="0" hidden="1"/>
    </xf>
    <xf numFmtId="0" fontId="14" fillId="0" borderId="2" xfId="0" applyFont="1" applyBorder="1" applyAlignment="1" applyProtection="1">
      <alignment horizontal="left" vertical="center" wrapText="1"/>
      <protection locked="0" hidden="1"/>
    </xf>
    <xf numFmtId="170" fontId="2" fillId="11" borderId="4" xfId="6" applyNumberFormat="1" applyFill="1" applyBorder="1" applyAlignment="1">
      <alignment horizontal="center" vertical="center"/>
    </xf>
    <xf numFmtId="2" fontId="21" fillId="11" borderId="4" xfId="6" applyNumberFormat="1" applyFont="1" applyFill="1" applyBorder="1" applyAlignment="1">
      <alignment horizontal="center" vertical="center"/>
    </xf>
    <xf numFmtId="171" fontId="2" fillId="11" borderId="4" xfId="1" applyNumberFormat="1" applyFont="1" applyFill="1" applyBorder="1" applyAlignment="1">
      <alignment vertical="center"/>
    </xf>
    <xf numFmtId="171" fontId="2" fillId="11" borderId="4" xfId="7" applyNumberFormat="1" applyFont="1" applyFill="1" applyBorder="1" applyAlignment="1">
      <alignment horizontal="center" vertical="center"/>
    </xf>
    <xf numFmtId="0" fontId="0" fillId="11" borderId="4" xfId="0" applyFill="1" applyBorder="1"/>
    <xf numFmtId="0" fontId="14" fillId="11" borderId="29" xfId="0" applyFont="1" applyFill="1" applyBorder="1" applyAlignment="1">
      <alignment horizontal="center" vertical="center"/>
    </xf>
    <xf numFmtId="0" fontId="14" fillId="11" borderId="21" xfId="0" applyFont="1" applyFill="1" applyBorder="1" applyAlignment="1">
      <alignment horizontal="center" vertical="center" wrapText="1"/>
    </xf>
    <xf numFmtId="3" fontId="14" fillId="11" borderId="21" xfId="0" applyNumberFormat="1" applyFont="1" applyFill="1" applyBorder="1" applyAlignment="1">
      <alignment horizontal="center" vertical="center" wrapText="1"/>
    </xf>
    <xf numFmtId="0" fontId="14" fillId="11" borderId="22" xfId="0" applyFont="1" applyFill="1" applyBorder="1" applyAlignment="1">
      <alignment horizontal="center" vertical="center" wrapText="1"/>
    </xf>
    <xf numFmtId="0" fontId="14" fillId="11" borderId="30" xfId="0" applyFont="1" applyFill="1" applyBorder="1" applyAlignment="1">
      <alignment horizontal="center" vertical="center" wrapText="1"/>
    </xf>
    <xf numFmtId="0" fontId="14" fillId="11" borderId="11" xfId="0" applyFont="1" applyFill="1" applyBorder="1" applyAlignment="1">
      <alignment horizontal="center" vertical="center"/>
    </xf>
    <xf numFmtId="0" fontId="14" fillId="11" borderId="14" xfId="0" applyFont="1" applyFill="1" applyBorder="1" applyAlignment="1">
      <alignment horizontal="center" vertical="center" wrapText="1"/>
    </xf>
    <xf numFmtId="3" fontId="14" fillId="11" borderId="14" xfId="0" applyNumberFormat="1" applyFont="1" applyFill="1" applyBorder="1" applyAlignment="1">
      <alignment horizontal="center" vertical="center" wrapText="1"/>
    </xf>
    <xf numFmtId="0" fontId="14" fillId="11" borderId="7" xfId="0" applyFont="1" applyFill="1" applyBorder="1" applyAlignment="1">
      <alignment horizontal="center" vertical="center" wrapText="1"/>
    </xf>
    <xf numFmtId="0" fontId="14" fillId="11" borderId="13" xfId="0" applyFont="1" applyFill="1" applyBorder="1" applyAlignment="1">
      <alignment horizontal="center" vertical="center" wrapText="1"/>
    </xf>
    <xf numFmtId="0" fontId="14" fillId="11" borderId="31" xfId="0" applyFont="1" applyFill="1" applyBorder="1" applyAlignment="1">
      <alignment horizontal="center" vertical="center"/>
    </xf>
    <xf numFmtId="0" fontId="14" fillId="11" borderId="23" xfId="0" applyFont="1" applyFill="1" applyBorder="1" applyAlignment="1">
      <alignment horizontal="center" vertical="center" wrapText="1"/>
    </xf>
    <xf numFmtId="3" fontId="14" fillId="11" borderId="23" xfId="0" applyNumberFormat="1" applyFont="1" applyFill="1" applyBorder="1" applyAlignment="1">
      <alignment horizontal="center" vertical="center" wrapText="1"/>
    </xf>
    <xf numFmtId="0" fontId="14" fillId="11" borderId="17" xfId="0" applyFont="1" applyFill="1" applyBorder="1" applyAlignment="1">
      <alignment horizontal="center" vertical="center" wrapText="1"/>
    </xf>
    <xf numFmtId="0" fontId="14" fillId="11" borderId="16" xfId="0" applyFont="1" applyFill="1" applyBorder="1" applyAlignment="1">
      <alignment horizontal="center" vertical="center" wrapText="1"/>
    </xf>
    <xf numFmtId="164" fontId="5" fillId="22" borderId="4" xfId="0" applyNumberFormat="1" applyFont="1" applyFill="1" applyBorder="1"/>
    <xf numFmtId="164" fontId="0" fillId="0" borderId="0" xfId="0" applyNumberFormat="1" applyAlignment="1">
      <alignment horizontal="center" vertical="center"/>
    </xf>
    <xf numFmtId="164" fontId="33" fillId="0" borderId="0" xfId="2" applyNumberFormat="1" applyFont="1" applyFill="1" applyBorder="1" applyAlignment="1">
      <alignment horizontal="center" vertical="center" wrapText="1"/>
    </xf>
    <xf numFmtId="0" fontId="9" fillId="0" borderId="1" xfId="0" applyFont="1" applyBorder="1" applyAlignment="1" applyProtection="1">
      <alignment horizontal="left" vertical="center" wrapText="1"/>
      <protection locked="0" hidden="1"/>
    </xf>
    <xf numFmtId="0" fontId="9" fillId="0" borderId="3" xfId="0" applyFont="1" applyBorder="1" applyAlignment="1" applyProtection="1">
      <alignment horizontal="left" vertical="center" wrapText="1"/>
      <protection locked="0" hidden="1"/>
    </xf>
    <xf numFmtId="164" fontId="6" fillId="11" borderId="6" xfId="0" applyNumberFormat="1" applyFont="1" applyFill="1" applyBorder="1" applyAlignment="1">
      <alignment horizontal="center" vertical="center" wrapText="1"/>
    </xf>
    <xf numFmtId="164" fontId="7" fillId="11" borderId="6" xfId="0" applyNumberFormat="1" applyFont="1" applyFill="1" applyBorder="1" applyAlignment="1">
      <alignment horizontal="center" vertical="center" wrapText="1"/>
    </xf>
    <xf numFmtId="164" fontId="7" fillId="11" borderId="5" xfId="0" applyNumberFormat="1" applyFont="1" applyFill="1" applyBorder="1" applyAlignment="1">
      <alignment horizontal="center" vertical="center" wrapText="1"/>
    </xf>
    <xf numFmtId="164" fontId="6" fillId="11" borderId="5" xfId="0" applyNumberFormat="1" applyFont="1" applyFill="1" applyBorder="1" applyAlignment="1">
      <alignment horizontal="center" vertical="center" wrapText="1"/>
    </xf>
    <xf numFmtId="164" fontId="7" fillId="11" borderId="7" xfId="0" applyNumberFormat="1" applyFont="1" applyFill="1" applyBorder="1" applyAlignment="1">
      <alignment horizontal="center" vertical="center" wrapText="1"/>
    </xf>
    <xf numFmtId="164" fontId="33" fillId="21" borderId="5" xfId="2" applyNumberFormat="1" applyFont="1" applyFill="1" applyBorder="1" applyAlignment="1">
      <alignment horizontal="center" vertical="center" wrapText="1"/>
    </xf>
    <xf numFmtId="171" fontId="5" fillId="11" borderId="4" xfId="7" applyNumberFormat="1" applyFont="1" applyFill="1" applyBorder="1" applyAlignment="1">
      <alignment horizontal="center" vertical="center"/>
    </xf>
    <xf numFmtId="164" fontId="5" fillId="21" borderId="4" xfId="7" applyNumberFormat="1" applyFont="1" applyFill="1" applyBorder="1" applyAlignment="1">
      <alignment horizontal="center" vertical="center"/>
    </xf>
    <xf numFmtId="170" fontId="2" fillId="11" borderId="32" xfId="6" applyNumberFormat="1" applyFill="1" applyBorder="1" applyAlignment="1">
      <alignment horizontal="center" vertical="center"/>
    </xf>
    <xf numFmtId="2" fontId="21" fillId="11" borderId="32" xfId="6" applyNumberFormat="1" applyFont="1" applyFill="1" applyBorder="1" applyAlignment="1">
      <alignment horizontal="center" vertical="center"/>
    </xf>
    <xf numFmtId="0" fontId="21" fillId="0" borderId="35" xfId="6" applyFont="1" applyBorder="1"/>
    <xf numFmtId="0" fontId="21" fillId="0" borderId="15" xfId="6" applyFont="1" applyBorder="1"/>
    <xf numFmtId="0" fontId="2" fillId="11" borderId="5" xfId="0" applyFont="1" applyFill="1" applyBorder="1" applyAlignment="1">
      <alignment vertical="center"/>
    </xf>
    <xf numFmtId="1" fontId="16" fillId="11" borderId="5" xfId="1" applyNumberFormat="1" applyFont="1" applyFill="1" applyBorder="1" applyAlignment="1">
      <alignment vertical="center"/>
    </xf>
    <xf numFmtId="0" fontId="0" fillId="11" borderId="5" xfId="0" applyFill="1" applyBorder="1" applyAlignment="1">
      <alignment vertical="center" wrapText="1"/>
    </xf>
    <xf numFmtId="0" fontId="2" fillId="11" borderId="5" xfId="0" applyFont="1" applyFill="1" applyBorder="1" applyAlignment="1">
      <alignment vertical="center" wrapText="1"/>
    </xf>
    <xf numFmtId="164" fontId="0" fillId="11" borderId="5" xfId="0" applyNumberFormat="1" applyFill="1" applyBorder="1" applyAlignment="1">
      <alignment vertical="center" wrapText="1"/>
    </xf>
    <xf numFmtId="164" fontId="2" fillId="11" borderId="5" xfId="3" applyNumberFormat="1" applyFont="1" applyFill="1" applyBorder="1" applyAlignment="1">
      <alignment vertical="center" wrapText="1"/>
    </xf>
    <xf numFmtId="0" fontId="5" fillId="11" borderId="4" xfId="0" applyFont="1" applyFill="1" applyBorder="1" applyAlignment="1">
      <alignment wrapText="1"/>
    </xf>
    <xf numFmtId="0" fontId="3" fillId="2" borderId="0" xfId="0" applyFont="1" applyFill="1" applyAlignment="1" applyProtection="1">
      <alignment horizontal="center" vertical="center" wrapText="1"/>
      <protection locked="0" hidden="1"/>
    </xf>
    <xf numFmtId="0" fontId="0" fillId="0" borderId="0" xfId="0" applyAlignment="1">
      <alignment horizontal="left" wrapText="1"/>
    </xf>
    <xf numFmtId="0" fontId="0" fillId="11" borderId="6" xfId="0" applyFill="1" applyBorder="1" applyAlignment="1">
      <alignment vertical="center" wrapText="1"/>
    </xf>
    <xf numFmtId="0" fontId="2" fillId="11" borderId="6" xfId="0" applyFont="1" applyFill="1" applyBorder="1" applyAlignment="1">
      <alignment vertical="center" wrapText="1"/>
    </xf>
    <xf numFmtId="164" fontId="0" fillId="11" borderId="6" xfId="0" applyNumberFormat="1" applyFill="1" applyBorder="1" applyAlignment="1">
      <alignment vertical="center" wrapText="1"/>
    </xf>
    <xf numFmtId="164" fontId="2" fillId="11" borderId="6" xfId="3" applyNumberFormat="1" applyFont="1" applyFill="1" applyBorder="1" applyAlignment="1">
      <alignment vertical="center" wrapText="1"/>
    </xf>
    <xf numFmtId="0" fontId="11" fillId="0" borderId="0" xfId="0" applyFont="1" applyAlignment="1">
      <alignment horizontal="center" wrapText="1"/>
    </xf>
    <xf numFmtId="0" fontId="0" fillId="0" borderId="0" xfId="0" applyAlignment="1">
      <alignment horizontal="left" vertical="center"/>
    </xf>
    <xf numFmtId="164" fontId="32" fillId="20" borderId="0" xfId="0" applyNumberFormat="1" applyFont="1" applyFill="1" applyAlignment="1" applyProtection="1">
      <alignment horizontal="center" vertical="center" wrapText="1"/>
      <protection locked="0" hidden="1"/>
    </xf>
    <xf numFmtId="172" fontId="32" fillId="20" borderId="0" xfId="0" applyNumberFormat="1" applyFont="1" applyFill="1" applyAlignment="1" applyProtection="1">
      <alignment horizontal="center" vertical="center" wrapText="1"/>
      <protection locked="0" hidden="1"/>
    </xf>
    <xf numFmtId="164" fontId="6" fillId="11" borderId="0" xfId="0" applyNumberFormat="1" applyFont="1" applyFill="1" applyAlignment="1">
      <alignment horizontal="center" vertical="center" wrapText="1"/>
    </xf>
    <xf numFmtId="164" fontId="31" fillId="21" borderId="0" xfId="0" applyNumberFormat="1" applyFont="1" applyFill="1" applyAlignment="1">
      <alignment horizontal="center" vertical="center" wrapText="1"/>
    </xf>
    <xf numFmtId="0" fontId="36" fillId="6" borderId="0" xfId="5" applyFont="1" applyFill="1" applyAlignment="1" applyProtection="1">
      <alignment horizontal="center"/>
      <protection locked="0" hidden="1"/>
    </xf>
    <xf numFmtId="164" fontId="2" fillId="0" borderId="0" xfId="7" applyNumberFormat="1" applyFont="1" applyFill="1" applyBorder="1" applyAlignment="1">
      <alignment horizontal="center" vertical="center"/>
    </xf>
    <xf numFmtId="0" fontId="21" fillId="0" borderId="0" xfId="0" applyFont="1"/>
    <xf numFmtId="170" fontId="0" fillId="4" borderId="4" xfId="0" applyNumberFormat="1" applyFill="1" applyBorder="1" applyAlignment="1">
      <alignment horizontal="center" vertical="center"/>
    </xf>
    <xf numFmtId="2" fontId="21" fillId="4" borderId="4" xfId="0" applyNumberFormat="1" applyFont="1" applyFill="1" applyBorder="1" applyAlignment="1">
      <alignment horizontal="center" vertical="center"/>
    </xf>
    <xf numFmtId="0" fontId="21" fillId="0" borderId="0" xfId="0" applyFont="1" applyAlignment="1">
      <alignment horizontal="center" vertical="center"/>
    </xf>
    <xf numFmtId="0" fontId="2" fillId="0" borderId="17" xfId="0" applyFont="1" applyBorder="1" applyAlignment="1">
      <alignment horizontal="center" vertical="center"/>
    </xf>
    <xf numFmtId="164" fontId="2" fillId="4" borderId="4" xfId="7" applyNumberFormat="1" applyFont="1" applyFill="1" applyBorder="1" applyAlignment="1">
      <alignment horizontal="center" vertical="center"/>
    </xf>
    <xf numFmtId="0" fontId="16" fillId="0" borderId="0" xfId="0" applyFont="1" applyAlignment="1">
      <alignment horizontal="center" vertical="center"/>
    </xf>
    <xf numFmtId="167" fontId="22" fillId="0" borderId="0" xfId="4" applyFont="1" applyBorder="1" applyAlignment="1">
      <alignment horizontal="center"/>
    </xf>
    <xf numFmtId="173" fontId="37" fillId="24" borderId="5" xfId="0" applyNumberFormat="1" applyFont="1" applyFill="1" applyBorder="1" applyAlignment="1">
      <alignment horizontal="center" vertical="center" wrapText="1"/>
    </xf>
    <xf numFmtId="0" fontId="5" fillId="0" borderId="8" xfId="0" applyFont="1" applyBorder="1" applyAlignment="1">
      <alignment wrapText="1"/>
    </xf>
    <xf numFmtId="172" fontId="37" fillId="24" borderId="5" xfId="0" applyNumberFormat="1" applyFont="1" applyFill="1" applyBorder="1" applyAlignment="1">
      <alignment horizontal="center" vertical="center" wrapText="1"/>
    </xf>
    <xf numFmtId="0" fontId="39" fillId="0" borderId="0" xfId="0" applyFont="1" applyAlignment="1">
      <alignment horizontal="center" wrapText="1"/>
    </xf>
    <xf numFmtId="0" fontId="39" fillId="11" borderId="4" xfId="0" applyFont="1" applyFill="1" applyBorder="1" applyAlignment="1">
      <alignment horizontal="center" wrapText="1"/>
    </xf>
    <xf numFmtId="0" fontId="39" fillId="4" borderId="4" xfId="0" applyFont="1" applyFill="1" applyBorder="1" applyAlignment="1">
      <alignment horizontal="center" wrapText="1"/>
    </xf>
    <xf numFmtId="169" fontId="5" fillId="21" borderId="20" xfId="1" applyNumberFormat="1" applyFont="1" applyFill="1" applyBorder="1" applyAlignment="1">
      <alignment horizontal="center" vertical="center"/>
    </xf>
    <xf numFmtId="169" fontId="5" fillId="21" borderId="17" xfId="1" applyNumberFormat="1" applyFont="1" applyFill="1" applyBorder="1" applyAlignment="1">
      <alignment horizontal="center" vertical="center"/>
    </xf>
    <xf numFmtId="169" fontId="5" fillId="21" borderId="27" xfId="1" applyNumberFormat="1" applyFont="1" applyFill="1" applyBorder="1" applyAlignment="1">
      <alignment horizontal="center" vertical="center"/>
    </xf>
    <xf numFmtId="169" fontId="5" fillId="21" borderId="28" xfId="1" applyNumberFormat="1" applyFont="1" applyFill="1" applyBorder="1" applyAlignment="1">
      <alignment horizontal="center" vertical="center"/>
    </xf>
    <xf numFmtId="0" fontId="3" fillId="2" borderId="36" xfId="5" applyFont="1" applyFill="1" applyBorder="1" applyAlignment="1" applyProtection="1">
      <alignment wrapText="1"/>
      <protection locked="0" hidden="1"/>
    </xf>
    <xf numFmtId="0" fontId="5" fillId="0" borderId="4" xfId="0" applyFont="1" applyBorder="1" applyAlignment="1">
      <alignment wrapText="1"/>
    </xf>
    <xf numFmtId="0" fontId="0" fillId="0" borderId="3" xfId="0" applyBorder="1" applyAlignment="1">
      <alignment vertical="center" wrapText="1"/>
    </xf>
    <xf numFmtId="0" fontId="5" fillId="0" borderId="0" xfId="0" applyFont="1" applyAlignment="1">
      <alignment wrapText="1"/>
    </xf>
    <xf numFmtId="0" fontId="0" fillId="5" borderId="4" xfId="0" applyFill="1" applyBorder="1" applyAlignment="1">
      <alignment wrapText="1"/>
    </xf>
    <xf numFmtId="0" fontId="0" fillId="4" borderId="4" xfId="0" applyFill="1" applyBorder="1" applyAlignment="1">
      <alignment wrapText="1"/>
    </xf>
    <xf numFmtId="164" fontId="0" fillId="0" borderId="0" xfId="0" applyNumberFormat="1"/>
    <xf numFmtId="0" fontId="5" fillId="0" borderId="4" xfId="0" applyFont="1" applyBorder="1" applyAlignment="1">
      <alignment horizontal="center" vertical="center" wrapText="1"/>
    </xf>
    <xf numFmtId="172" fontId="41" fillId="24" borderId="5" xfId="0" applyNumberFormat="1" applyFont="1" applyFill="1" applyBorder="1" applyAlignment="1">
      <alignment horizontal="center" vertical="center" wrapText="1"/>
    </xf>
    <xf numFmtId="0" fontId="0" fillId="0" borderId="6" xfId="0" applyBorder="1" applyAlignment="1">
      <alignment vertical="center" wrapText="1"/>
    </xf>
    <xf numFmtId="164" fontId="31" fillId="11" borderId="6" xfId="0" applyNumberFormat="1" applyFont="1" applyFill="1" applyBorder="1" applyAlignment="1">
      <alignment horizontal="center" vertical="center" wrapText="1"/>
    </xf>
    <xf numFmtId="0" fontId="43" fillId="0" borderId="5" xfId="0" applyFont="1" applyBorder="1" applyAlignment="1">
      <alignment vertical="center" wrapText="1"/>
    </xf>
    <xf numFmtId="0" fontId="44" fillId="0" borderId="0" xfId="34" applyFont="1" applyAlignment="1">
      <alignment horizontal="center" vertical="center"/>
    </xf>
    <xf numFmtId="0" fontId="1" fillId="0" borderId="0" xfId="34"/>
    <xf numFmtId="0" fontId="47" fillId="26" borderId="0" xfId="34" applyFont="1" applyFill="1"/>
    <xf numFmtId="0" fontId="1" fillId="26" borderId="0" xfId="34" applyFill="1"/>
    <xf numFmtId="0" fontId="1" fillId="23" borderId="0" xfId="34" applyFill="1"/>
    <xf numFmtId="0" fontId="46" fillId="26" borderId="0" xfId="34" applyFont="1" applyFill="1" applyAlignment="1">
      <alignment vertical="center"/>
    </xf>
    <xf numFmtId="0" fontId="47" fillId="26" borderId="0" xfId="34" applyFont="1" applyFill="1" applyAlignment="1">
      <alignment horizontal="center" vertical="center"/>
    </xf>
    <xf numFmtId="0" fontId="47" fillId="0" borderId="0" xfId="34" applyFont="1"/>
    <xf numFmtId="0" fontId="49" fillId="0" borderId="45" xfId="34" applyFont="1" applyBorder="1" applyAlignment="1">
      <alignment horizontal="center" vertical="center" wrapText="1"/>
    </xf>
    <xf numFmtId="0" fontId="49" fillId="0" borderId="46" xfId="34" applyFont="1" applyBorder="1" applyAlignment="1">
      <alignment horizontal="center" vertical="center" wrapText="1"/>
    </xf>
    <xf numFmtId="0" fontId="49" fillId="0" borderId="44" xfId="34" applyFont="1" applyBorder="1" applyAlignment="1">
      <alignment horizontal="center" vertical="center" wrapText="1"/>
    </xf>
    <xf numFmtId="0" fontId="49" fillId="0" borderId="47" xfId="34" applyFont="1" applyBorder="1" applyAlignment="1">
      <alignment horizontal="center" vertical="center" wrapText="1"/>
    </xf>
    <xf numFmtId="0" fontId="49" fillId="0" borderId="0" xfId="34" applyFont="1"/>
    <xf numFmtId="0" fontId="50" fillId="0" borderId="49" xfId="34" applyFont="1" applyBorder="1" applyAlignment="1">
      <alignment horizontal="center" vertical="center" wrapText="1"/>
    </xf>
    <xf numFmtId="0" fontId="50" fillId="0" borderId="51" xfId="34" applyFont="1" applyBorder="1" applyAlignment="1">
      <alignment horizontal="center" vertical="center" wrapText="1"/>
    </xf>
    <xf numFmtId="0" fontId="50" fillId="0" borderId="52" xfId="34" applyFont="1" applyBorder="1" applyAlignment="1">
      <alignment horizontal="center" vertical="center" wrapText="1"/>
    </xf>
    <xf numFmtId="0" fontId="50" fillId="0" borderId="50" xfId="34" applyFont="1" applyBorder="1"/>
    <xf numFmtId="0" fontId="50" fillId="0" borderId="51" xfId="34" applyFont="1" applyBorder="1"/>
    <xf numFmtId="0" fontId="50" fillId="0" borderId="52" xfId="34" applyFont="1" applyBorder="1"/>
    <xf numFmtId="0" fontId="50" fillId="0" borderId="50" xfId="34" applyFont="1" applyBorder="1" applyAlignment="1">
      <alignment horizontal="center" vertical="center"/>
    </xf>
    <xf numFmtId="0" fontId="50" fillId="0" borderId="53" xfId="34" applyFont="1" applyBorder="1"/>
    <xf numFmtId="0" fontId="50" fillId="0" borderId="55" xfId="34" applyFont="1" applyBorder="1" applyAlignment="1">
      <alignment horizontal="center" vertical="center" wrapText="1"/>
    </xf>
    <xf numFmtId="0" fontId="50" fillId="0" borderId="56" xfId="34" applyFont="1" applyBorder="1" applyAlignment="1">
      <alignment horizontal="center" vertical="center" wrapText="1"/>
    </xf>
    <xf numFmtId="0" fontId="50" fillId="0" borderId="57" xfId="34" applyFont="1" applyBorder="1" applyAlignment="1">
      <alignment horizontal="center" vertical="center" wrapText="1"/>
    </xf>
    <xf numFmtId="0" fontId="50" fillId="0" borderId="58" xfId="34" applyFont="1" applyBorder="1" applyAlignment="1">
      <alignment horizontal="center" vertical="center" wrapText="1"/>
    </xf>
    <xf numFmtId="0" fontId="50" fillId="0" borderId="56" xfId="34" applyFont="1" applyBorder="1"/>
    <xf numFmtId="0" fontId="50" fillId="0" borderId="57" xfId="34" applyFont="1" applyBorder="1"/>
    <xf numFmtId="0" fontId="50" fillId="0" borderId="58" xfId="34" applyFont="1" applyBorder="1"/>
    <xf numFmtId="0" fontId="50" fillId="0" borderId="56" xfId="34" applyFont="1" applyBorder="1" applyAlignment="1">
      <alignment horizontal="center" vertical="center"/>
    </xf>
    <xf numFmtId="0" fontId="50" fillId="0" borderId="59" xfId="34" applyFont="1" applyBorder="1"/>
    <xf numFmtId="0" fontId="50" fillId="0" borderId="61" xfId="34" applyFont="1" applyBorder="1" applyAlignment="1">
      <alignment horizontal="center" vertical="center" wrapText="1"/>
    </xf>
    <xf numFmtId="0" fontId="50" fillId="0" borderId="63" xfId="34" applyFont="1" applyBorder="1" applyAlignment="1">
      <alignment horizontal="center" vertical="center" wrapText="1"/>
    </xf>
    <xf numFmtId="0" fontId="50" fillId="0" borderId="64" xfId="34" applyFont="1" applyBorder="1" applyAlignment="1">
      <alignment horizontal="center" vertical="center" wrapText="1"/>
    </xf>
    <xf numFmtId="0" fontId="50" fillId="0" borderId="62" xfId="34" applyFont="1" applyBorder="1"/>
    <xf numFmtId="0" fontId="50" fillId="0" borderId="63" xfId="34" applyFont="1" applyBorder="1"/>
    <xf numFmtId="0" fontId="50" fillId="0" borderId="64" xfId="34" applyFont="1" applyBorder="1"/>
    <xf numFmtId="0" fontId="50" fillId="0" borderId="62" xfId="34" applyFont="1" applyBorder="1" applyAlignment="1">
      <alignment horizontal="center" vertical="center"/>
    </xf>
    <xf numFmtId="0" fontId="50" fillId="0" borderId="65" xfId="34" applyFont="1" applyBorder="1"/>
    <xf numFmtId="0" fontId="45" fillId="0" borderId="66" xfId="34" applyFont="1" applyBorder="1"/>
    <xf numFmtId="0" fontId="51" fillId="0" borderId="67" xfId="34" applyFont="1" applyBorder="1" applyAlignment="1">
      <alignment horizontal="center" vertical="center"/>
    </xf>
    <xf numFmtId="0" fontId="51" fillId="0" borderId="68" xfId="34" applyFont="1" applyBorder="1" applyAlignment="1">
      <alignment horizontal="center" vertical="center" wrapText="1"/>
    </xf>
    <xf numFmtId="0" fontId="51" fillId="0" borderId="69" xfId="34" applyFont="1" applyBorder="1" applyAlignment="1">
      <alignment horizontal="center" vertical="center" wrapText="1"/>
    </xf>
    <xf numFmtId="0" fontId="51" fillId="0" borderId="70" xfId="34" applyFont="1" applyBorder="1" applyAlignment="1">
      <alignment horizontal="center" vertical="center" wrapText="1"/>
    </xf>
    <xf numFmtId="0" fontId="51" fillId="0" borderId="71" xfId="34" applyFont="1" applyBorder="1" applyAlignment="1">
      <alignment horizontal="center" vertical="center" wrapText="1"/>
    </xf>
    <xf numFmtId="0" fontId="51" fillId="0" borderId="70" xfId="34" applyFont="1" applyBorder="1"/>
    <xf numFmtId="0" fontId="51" fillId="0" borderId="71" xfId="34" applyFont="1" applyBorder="1"/>
    <xf numFmtId="0" fontId="51" fillId="0" borderId="69" xfId="34" applyFont="1" applyBorder="1" applyAlignment="1">
      <alignment horizontal="center" vertical="center"/>
    </xf>
    <xf numFmtId="0" fontId="51" fillId="0" borderId="69" xfId="34" applyFont="1" applyBorder="1"/>
    <xf numFmtId="0" fontId="51" fillId="0" borderId="72" xfId="34" applyFont="1" applyBorder="1" applyAlignment="1">
      <alignment horizontal="center" vertical="center"/>
    </xf>
    <xf numFmtId="0" fontId="51" fillId="0" borderId="73" xfId="34" applyFont="1" applyBorder="1" applyAlignment="1">
      <alignment horizontal="center" vertical="center" wrapText="1"/>
    </xf>
    <xf numFmtId="0" fontId="51" fillId="0" borderId="74" xfId="34" applyFont="1" applyBorder="1" applyAlignment="1">
      <alignment horizontal="center" vertical="center" wrapText="1"/>
    </xf>
    <xf numFmtId="0" fontId="51" fillId="0" borderId="75" xfId="34" applyFont="1" applyBorder="1" applyAlignment="1">
      <alignment horizontal="center" vertical="center" wrapText="1"/>
    </xf>
    <xf numFmtId="0" fontId="51" fillId="0" borderId="76" xfId="34" applyFont="1" applyBorder="1" applyAlignment="1">
      <alignment horizontal="center" vertical="center" wrapText="1"/>
    </xf>
    <xf numFmtId="0" fontId="51" fillId="0" borderId="75" xfId="34" applyFont="1" applyBorder="1"/>
    <xf numFmtId="0" fontId="51" fillId="0" borderId="76" xfId="34" applyFont="1" applyBorder="1"/>
    <xf numFmtId="0" fontId="51" fillId="0" borderId="74" xfId="34" applyFont="1" applyBorder="1" applyAlignment="1">
      <alignment horizontal="center" vertical="center"/>
    </xf>
    <xf numFmtId="0" fontId="51" fillId="0" borderId="74" xfId="34" applyFont="1" applyBorder="1"/>
    <xf numFmtId="0" fontId="51" fillId="0" borderId="77" xfId="34" applyFont="1" applyBorder="1" applyAlignment="1">
      <alignment horizontal="center" vertical="center" wrapText="1"/>
    </xf>
    <xf numFmtId="0" fontId="51" fillId="0" borderId="78" xfId="34" applyFont="1" applyBorder="1" applyAlignment="1">
      <alignment horizontal="center" vertical="center" wrapText="1"/>
    </xf>
    <xf numFmtId="0" fontId="51" fillId="0" borderId="38" xfId="34" applyFont="1" applyBorder="1" applyAlignment="1">
      <alignment horizontal="center" vertical="center" wrapText="1"/>
    </xf>
    <xf numFmtId="0" fontId="51" fillId="0" borderId="79" xfId="34" applyFont="1" applyBorder="1" applyAlignment="1">
      <alignment horizontal="center" vertical="center" wrapText="1"/>
    </xf>
    <xf numFmtId="0" fontId="51" fillId="0" borderId="38" xfId="34" applyFont="1" applyBorder="1"/>
    <xf numFmtId="0" fontId="51" fillId="0" borderId="79" xfId="34" applyFont="1" applyBorder="1"/>
    <xf numFmtId="0" fontId="51" fillId="0" borderId="78" xfId="34" applyFont="1" applyBorder="1" applyAlignment="1">
      <alignment horizontal="center" vertical="center"/>
    </xf>
    <xf numFmtId="0" fontId="51" fillId="0" borderId="78" xfId="34" applyFont="1" applyBorder="1"/>
    <xf numFmtId="0" fontId="51" fillId="0" borderId="66" xfId="34" applyFont="1" applyBorder="1" applyAlignment="1">
      <alignment horizontal="center" vertical="center" wrapText="1"/>
    </xf>
    <xf numFmtId="0" fontId="51" fillId="0" borderId="80" xfId="34" applyFont="1" applyBorder="1" applyAlignment="1">
      <alignment horizontal="center" vertical="center" wrapText="1"/>
    </xf>
    <xf numFmtId="0" fontId="51" fillId="0" borderId="81" xfId="34" applyFont="1" applyBorder="1" applyAlignment="1">
      <alignment horizontal="center" vertical="center" wrapText="1"/>
    </xf>
    <xf numFmtId="0" fontId="51" fillId="0" borderId="82" xfId="34" applyFont="1" applyBorder="1" applyAlignment="1">
      <alignment horizontal="center" vertical="center" wrapText="1"/>
    </xf>
    <xf numFmtId="0" fontId="51" fillId="0" borderId="83" xfId="34" applyFont="1" applyBorder="1" applyAlignment="1">
      <alignment horizontal="center" vertical="center" wrapText="1"/>
    </xf>
    <xf numFmtId="0" fontId="51" fillId="0" borderId="82" xfId="34" applyFont="1" applyBorder="1"/>
    <xf numFmtId="0" fontId="51" fillId="0" borderId="83" xfId="34" applyFont="1" applyBorder="1"/>
    <xf numFmtId="0" fontId="51" fillId="0" borderId="81" xfId="34" applyFont="1" applyBorder="1" applyAlignment="1">
      <alignment horizontal="center" vertical="center"/>
    </xf>
    <xf numFmtId="0" fontId="51" fillId="0" borderId="81" xfId="34" applyFont="1" applyBorder="1"/>
    <xf numFmtId="0" fontId="52" fillId="0" borderId="39" xfId="34" applyFont="1" applyBorder="1" applyAlignment="1">
      <alignment horizontal="center" vertical="center" wrapText="1"/>
    </xf>
    <xf numFmtId="0" fontId="52" fillId="0" borderId="84" xfId="34" applyFont="1" applyBorder="1" applyAlignment="1">
      <alignment horizontal="center" vertical="center" wrapText="1"/>
    </xf>
    <xf numFmtId="0" fontId="52" fillId="0" borderId="85" xfId="34" applyFont="1" applyBorder="1" applyAlignment="1">
      <alignment horizontal="center" vertical="center" wrapText="1"/>
    </xf>
    <xf numFmtId="0" fontId="52" fillId="0" borderId="86" xfId="34" applyFont="1" applyBorder="1" applyAlignment="1">
      <alignment horizontal="center" vertical="center" wrapText="1"/>
    </xf>
    <xf numFmtId="0" fontId="53" fillId="0" borderId="87" xfId="34" applyFont="1" applyBorder="1"/>
    <xf numFmtId="0" fontId="52" fillId="0" borderId="86" xfId="34" applyFont="1" applyBorder="1"/>
    <xf numFmtId="0" fontId="52" fillId="0" borderId="87" xfId="34" applyFont="1" applyBorder="1"/>
    <xf numFmtId="0" fontId="52" fillId="0" borderId="85" xfId="34" applyFont="1" applyBorder="1" applyAlignment="1">
      <alignment horizontal="center" vertical="center"/>
    </xf>
    <xf numFmtId="0" fontId="52" fillId="0" borderId="85" xfId="34" applyFont="1" applyBorder="1"/>
    <xf numFmtId="0" fontId="53" fillId="0" borderId="0" xfId="34" applyFont="1"/>
    <xf numFmtId="0" fontId="52" fillId="0" borderId="87" xfId="34" applyFont="1" applyBorder="1" applyAlignment="1">
      <alignment horizontal="center" vertical="center" wrapText="1"/>
    </xf>
    <xf numFmtId="0" fontId="54" fillId="0" borderId="55" xfId="34" applyFont="1" applyBorder="1" applyAlignment="1">
      <alignment horizontal="center" vertical="center" wrapText="1"/>
    </xf>
    <xf numFmtId="0" fontId="54" fillId="0" borderId="57" xfId="34" applyFont="1" applyBorder="1" applyAlignment="1">
      <alignment horizontal="center" vertical="center" wrapText="1"/>
    </xf>
    <xf numFmtId="0" fontId="54" fillId="0" borderId="58" xfId="34" applyFont="1" applyBorder="1" applyAlignment="1">
      <alignment horizontal="center" vertical="center" wrapText="1"/>
    </xf>
    <xf numFmtId="0" fontId="54" fillId="0" borderId="56" xfId="34" applyFont="1" applyBorder="1"/>
    <xf numFmtId="0" fontId="54" fillId="0" borderId="57" xfId="34" applyFont="1" applyBorder="1"/>
    <xf numFmtId="0" fontId="54" fillId="0" borderId="58" xfId="34" applyFont="1" applyBorder="1"/>
    <xf numFmtId="0" fontId="54" fillId="0" borderId="56" xfId="34" applyFont="1" applyBorder="1" applyAlignment="1">
      <alignment horizontal="center" vertical="center"/>
    </xf>
    <xf numFmtId="0" fontId="54" fillId="0" borderId="80" xfId="34" applyFont="1" applyBorder="1" applyAlignment="1">
      <alignment horizontal="center" vertical="center" wrapText="1"/>
    </xf>
    <xf numFmtId="0" fontId="54" fillId="0" borderId="81" xfId="34" applyFont="1" applyBorder="1" applyAlignment="1">
      <alignment horizontal="center" vertical="center" wrapText="1"/>
    </xf>
    <xf numFmtId="0" fontId="54" fillId="0" borderId="82" xfId="34" applyFont="1" applyBorder="1" applyAlignment="1">
      <alignment horizontal="center" vertical="center" wrapText="1"/>
    </xf>
    <xf numFmtId="0" fontId="54" fillId="0" borderId="83" xfId="34" applyFont="1" applyBorder="1" applyAlignment="1">
      <alignment horizontal="center" vertical="center" wrapText="1"/>
    </xf>
    <xf numFmtId="0" fontId="54" fillId="0" borderId="81" xfId="34" applyFont="1" applyBorder="1"/>
    <xf numFmtId="0" fontId="54" fillId="0" borderId="82" xfId="34" applyFont="1" applyBorder="1"/>
    <xf numFmtId="0" fontId="54" fillId="0" borderId="83" xfId="34" applyFont="1" applyBorder="1"/>
    <xf numFmtId="0" fontId="54" fillId="0" borderId="81" xfId="34" applyFont="1" applyBorder="1" applyAlignment="1">
      <alignment horizontal="center" vertical="center"/>
    </xf>
    <xf numFmtId="0" fontId="48" fillId="0" borderId="39" xfId="34" applyFont="1" applyBorder="1" applyAlignment="1">
      <alignment horizontal="center" vertical="center"/>
    </xf>
    <xf numFmtId="0" fontId="48" fillId="0" borderId="40" xfId="34" applyFont="1" applyBorder="1" applyAlignment="1">
      <alignment vertical="center"/>
    </xf>
    <xf numFmtId="0" fontId="48" fillId="0" borderId="41" xfId="34" applyFont="1" applyBorder="1" applyAlignment="1">
      <alignment vertical="center"/>
    </xf>
    <xf numFmtId="0" fontId="55" fillId="0" borderId="55" xfId="34" applyFont="1" applyBorder="1" applyAlignment="1">
      <alignment horizontal="center" vertical="center" wrapText="1"/>
    </xf>
    <xf numFmtId="0" fontId="55" fillId="0" borderId="57" xfId="34" applyFont="1" applyBorder="1" applyAlignment="1">
      <alignment horizontal="center" vertical="center" wrapText="1"/>
    </xf>
    <xf numFmtId="0" fontId="55" fillId="0" borderId="58" xfId="34" applyFont="1" applyBorder="1" applyAlignment="1">
      <alignment horizontal="center" vertical="center" wrapText="1"/>
    </xf>
    <xf numFmtId="0" fontId="55" fillId="0" borderId="56" xfId="34" applyFont="1" applyBorder="1"/>
    <xf numFmtId="0" fontId="55" fillId="0" borderId="57" xfId="34" applyFont="1" applyBorder="1"/>
    <xf numFmtId="0" fontId="55" fillId="0" borderId="58" xfId="34" applyFont="1" applyBorder="1"/>
    <xf numFmtId="0" fontId="55" fillId="0" borderId="56" xfId="34" applyFont="1" applyBorder="1" applyAlignment="1">
      <alignment horizontal="center" vertical="center"/>
    </xf>
    <xf numFmtId="0" fontId="55" fillId="0" borderId="73" xfId="34" applyFont="1" applyBorder="1" applyAlignment="1">
      <alignment horizontal="center" vertical="center" wrapText="1"/>
    </xf>
    <xf numFmtId="0" fontId="55" fillId="0" borderId="75" xfId="34" applyFont="1" applyBorder="1" applyAlignment="1">
      <alignment horizontal="center" vertical="center" wrapText="1"/>
    </xf>
    <xf numFmtId="0" fontId="55" fillId="0" borderId="76" xfId="34" applyFont="1" applyBorder="1" applyAlignment="1">
      <alignment horizontal="center" vertical="center" wrapText="1"/>
    </xf>
    <xf numFmtId="0" fontId="55" fillId="0" borderId="74" xfId="34" applyFont="1" applyBorder="1"/>
    <xf numFmtId="0" fontId="55" fillId="0" borderId="75" xfId="34" applyFont="1" applyBorder="1"/>
    <xf numFmtId="0" fontId="55" fillId="0" borderId="76" xfId="34" applyFont="1" applyBorder="1"/>
    <xf numFmtId="0" fontId="55" fillId="0" borderId="74" xfId="34" applyFont="1" applyBorder="1" applyAlignment="1">
      <alignment horizontal="center" vertical="center"/>
    </xf>
    <xf numFmtId="0" fontId="55" fillId="0" borderId="68" xfId="34" applyFont="1" applyBorder="1" applyAlignment="1">
      <alignment horizontal="center" vertical="center" wrapText="1"/>
    </xf>
    <xf numFmtId="0" fontId="55" fillId="0" borderId="70" xfId="34" applyFont="1" applyBorder="1" applyAlignment="1">
      <alignment horizontal="center" vertical="center" wrapText="1"/>
    </xf>
    <xf numFmtId="0" fontId="55" fillId="0" borderId="71" xfId="34" applyFont="1" applyBorder="1" applyAlignment="1">
      <alignment horizontal="center" vertical="center" wrapText="1"/>
    </xf>
    <xf numFmtId="0" fontId="55" fillId="0" borderId="69" xfId="34" applyFont="1" applyBorder="1"/>
    <xf numFmtId="0" fontId="55" fillId="0" borderId="70" xfId="34" applyFont="1" applyBorder="1"/>
    <xf numFmtId="0" fontId="55" fillId="0" borderId="71" xfId="34" applyFont="1" applyBorder="1"/>
    <xf numFmtId="0" fontId="55" fillId="0" borderId="69" xfId="34" applyFont="1" applyBorder="1" applyAlignment="1">
      <alignment horizontal="center" vertical="center"/>
    </xf>
    <xf numFmtId="0" fontId="55" fillId="0" borderId="45" xfId="34" applyFont="1" applyBorder="1" applyAlignment="1">
      <alignment horizontal="center" vertical="center" wrapText="1"/>
    </xf>
    <xf numFmtId="0" fontId="55" fillId="0" borderId="44" xfId="34" applyFont="1" applyBorder="1" applyAlignment="1">
      <alignment horizontal="center" vertical="center" wrapText="1"/>
    </xf>
    <xf numFmtId="0" fontId="55" fillId="0" borderId="47" xfId="34" applyFont="1" applyBorder="1" applyAlignment="1">
      <alignment horizontal="center" vertical="center" wrapText="1"/>
    </xf>
    <xf numFmtId="0" fontId="55" fillId="0" borderId="46" xfId="34" applyFont="1" applyBorder="1"/>
    <xf numFmtId="0" fontId="55" fillId="0" borderId="44" xfId="34" applyFont="1" applyBorder="1"/>
    <xf numFmtId="0" fontId="55" fillId="0" borderId="47" xfId="34" applyFont="1" applyBorder="1"/>
    <xf numFmtId="0" fontId="55" fillId="0" borderId="46" xfId="34" applyFont="1" applyBorder="1" applyAlignment="1">
      <alignment horizontal="center" vertical="center"/>
    </xf>
    <xf numFmtId="0" fontId="56" fillId="0" borderId="0" xfId="34" applyFont="1"/>
    <xf numFmtId="0" fontId="47" fillId="0" borderId="0" xfId="34" applyFont="1" applyAlignment="1">
      <alignment horizontal="center" vertical="center"/>
    </xf>
    <xf numFmtId="0" fontId="47" fillId="0" borderId="0" xfId="34" applyFont="1" applyAlignment="1">
      <alignment horizontal="left"/>
    </xf>
    <xf numFmtId="0" fontId="54" fillId="0" borderId="90" xfId="34" applyFont="1" applyBorder="1" applyAlignment="1">
      <alignment horizontal="center" vertical="center"/>
    </xf>
    <xf numFmtId="0" fontId="52" fillId="0" borderId="90" xfId="34" applyFont="1" applyBorder="1" applyAlignment="1">
      <alignment horizontal="center" vertical="center" wrapText="1"/>
    </xf>
    <xf numFmtId="0" fontId="52" fillId="0" borderId="43" xfId="34" applyFont="1" applyBorder="1" applyAlignment="1">
      <alignment horizontal="center" vertical="center" wrapText="1"/>
    </xf>
    <xf numFmtId="0" fontId="52" fillId="0" borderId="92" xfId="34" applyFont="1" applyBorder="1" applyAlignment="1">
      <alignment horizontal="center" vertical="center" wrapText="1"/>
    </xf>
    <xf numFmtId="0" fontId="52" fillId="0" borderId="91" xfId="34" applyFont="1" applyBorder="1"/>
    <xf numFmtId="0" fontId="52" fillId="0" borderId="43" xfId="34" applyFont="1" applyBorder="1"/>
    <xf numFmtId="0" fontId="52" fillId="0" borderId="92" xfId="34" applyFont="1" applyBorder="1"/>
    <xf numFmtId="0" fontId="52" fillId="0" borderId="91" xfId="34" applyFont="1" applyBorder="1" applyAlignment="1">
      <alignment horizontal="center" vertical="center"/>
    </xf>
    <xf numFmtId="0" fontId="54" fillId="0" borderId="68" xfId="34" applyFont="1" applyBorder="1" applyAlignment="1">
      <alignment horizontal="center" vertical="center" wrapText="1"/>
    </xf>
    <xf numFmtId="0" fontId="54" fillId="0" borderId="70" xfId="34" applyFont="1" applyBorder="1" applyAlignment="1">
      <alignment horizontal="center" vertical="center" wrapText="1"/>
    </xf>
    <xf numFmtId="0" fontId="54" fillId="0" borderId="71" xfId="34" applyFont="1" applyBorder="1" applyAlignment="1">
      <alignment horizontal="center" vertical="center" wrapText="1"/>
    </xf>
    <xf numFmtId="0" fontId="54" fillId="0" borderId="69" xfId="34" applyFont="1" applyBorder="1"/>
    <xf numFmtId="0" fontId="54" fillId="0" borderId="70" xfId="34" applyFont="1" applyBorder="1"/>
    <xf numFmtId="0" fontId="54" fillId="0" borderId="71" xfId="34" applyFont="1" applyBorder="1"/>
    <xf numFmtId="0" fontId="54" fillId="0" borderId="69" xfId="34" applyFont="1" applyBorder="1" applyAlignment="1">
      <alignment horizontal="center" vertical="center"/>
    </xf>
    <xf numFmtId="0" fontId="1" fillId="0" borderId="0" xfId="34" applyAlignment="1">
      <alignment wrapText="1"/>
    </xf>
    <xf numFmtId="0" fontId="43" fillId="0" borderId="0" xfId="34" applyFont="1"/>
    <xf numFmtId="0" fontId="40" fillId="28" borderId="5" xfId="34" applyFont="1" applyFill="1" applyBorder="1" applyAlignment="1">
      <alignment horizontal="center"/>
    </xf>
    <xf numFmtId="2" fontId="40" fillId="28" borderId="94" xfId="34" applyNumberFormat="1" applyFont="1" applyFill="1" applyBorder="1" applyAlignment="1">
      <alignment horizontal="center"/>
    </xf>
    <xf numFmtId="2" fontId="40" fillId="22" borderId="4" xfId="34" applyNumberFormat="1" applyFont="1" applyFill="1" applyBorder="1" applyAlignment="1">
      <alignment horizontal="center"/>
    </xf>
    <xf numFmtId="0" fontId="57" fillId="0" borderId="0" xfId="34" applyFont="1"/>
    <xf numFmtId="2" fontId="5" fillId="23" borderId="4" xfId="0" applyNumberFormat="1" applyFont="1" applyFill="1" applyBorder="1" applyAlignment="1">
      <alignment horizontal="center" vertical="center"/>
    </xf>
    <xf numFmtId="0" fontId="46" fillId="29" borderId="0" xfId="34" applyFont="1" applyFill="1" applyAlignment="1">
      <alignment vertical="center"/>
    </xf>
    <xf numFmtId="0" fontId="47" fillId="29" borderId="0" xfId="34" applyFont="1" applyFill="1"/>
    <xf numFmtId="0" fontId="47" fillId="29" borderId="0" xfId="34" applyFont="1" applyFill="1" applyAlignment="1">
      <alignment horizontal="center" vertical="center"/>
    </xf>
    <xf numFmtId="0" fontId="55" fillId="0" borderId="95" xfId="34" applyFont="1" applyBorder="1" applyAlignment="1">
      <alignment horizontal="center" vertical="center" wrapText="1"/>
    </xf>
    <xf numFmtId="0" fontId="55" fillId="0" borderId="97" xfId="34" applyFont="1" applyBorder="1" applyAlignment="1">
      <alignment horizontal="center" vertical="center" wrapText="1"/>
    </xf>
    <xf numFmtId="0" fontId="55" fillId="0" borderId="98" xfId="34" applyFont="1" applyBorder="1" applyAlignment="1">
      <alignment horizontal="center" vertical="center" wrapText="1"/>
    </xf>
    <xf numFmtId="0" fontId="55" fillId="0" borderId="96" xfId="34" applyFont="1" applyBorder="1"/>
    <xf numFmtId="0" fontId="55" fillId="0" borderId="97" xfId="34" applyFont="1" applyBorder="1"/>
    <xf numFmtId="0" fontId="55" fillId="0" borderId="98" xfId="34" applyFont="1" applyBorder="1"/>
    <xf numFmtId="0" fontId="55" fillId="0" borderId="96" xfId="34" applyFont="1" applyBorder="1" applyAlignment="1">
      <alignment horizontal="center" vertical="center"/>
    </xf>
    <xf numFmtId="0" fontId="55" fillId="0" borderId="99" xfId="34" applyFont="1" applyBorder="1"/>
    <xf numFmtId="0" fontId="55" fillId="0" borderId="100" xfId="34" applyFont="1" applyBorder="1"/>
    <xf numFmtId="0" fontId="55" fillId="0" borderId="101" xfId="34" applyFont="1" applyBorder="1" applyAlignment="1">
      <alignment horizontal="center" vertical="center" wrapText="1"/>
    </xf>
    <xf numFmtId="0" fontId="55" fillId="0" borderId="103" xfId="34" applyFont="1" applyBorder="1" applyAlignment="1">
      <alignment horizontal="center" vertical="center" wrapText="1"/>
    </xf>
    <xf numFmtId="0" fontId="55" fillId="0" borderId="104" xfId="34" applyFont="1" applyBorder="1" applyAlignment="1">
      <alignment horizontal="center" vertical="center" wrapText="1"/>
    </xf>
    <xf numFmtId="0" fontId="55" fillId="0" borderId="102" xfId="34" applyFont="1" applyBorder="1"/>
    <xf numFmtId="0" fontId="55" fillId="0" borderId="103" xfId="34" applyFont="1" applyBorder="1"/>
    <xf numFmtId="0" fontId="55" fillId="0" borderId="104" xfId="34" applyFont="1" applyBorder="1"/>
    <xf numFmtId="0" fontId="55" fillId="0" borderId="102" xfId="34" applyFont="1" applyBorder="1" applyAlignment="1">
      <alignment horizontal="center" vertical="center"/>
    </xf>
    <xf numFmtId="0" fontId="55" fillId="0" borderId="105" xfId="34" applyFont="1" applyBorder="1"/>
    <xf numFmtId="0" fontId="46" fillId="26" borderId="33" xfId="34" applyFont="1" applyFill="1" applyBorder="1" applyAlignment="1">
      <alignment vertical="center"/>
    </xf>
    <xf numFmtId="0" fontId="49" fillId="0" borderId="34" xfId="34" applyFont="1" applyBorder="1" applyAlignment="1">
      <alignment horizontal="center" vertical="center" wrapText="1"/>
    </xf>
    <xf numFmtId="0" fontId="50" fillId="0" borderId="107" xfId="34" applyFont="1" applyBorder="1" applyAlignment="1">
      <alignment vertical="center" wrapText="1"/>
    </xf>
    <xf numFmtId="0" fontId="50" fillId="0" borderId="35" xfId="34" applyFont="1" applyBorder="1" applyAlignment="1">
      <alignment vertical="center" wrapText="1"/>
    </xf>
    <xf numFmtId="0" fontId="50" fillId="0" borderId="96" xfId="34" applyFont="1" applyBorder="1" applyAlignment="1">
      <alignment horizontal="center" vertical="center" wrapText="1"/>
    </xf>
    <xf numFmtId="0" fontId="50" fillId="0" borderId="102" xfId="34" applyFont="1" applyBorder="1" applyAlignment="1">
      <alignment horizontal="center" vertical="center" wrapText="1"/>
    </xf>
    <xf numFmtId="0" fontId="50" fillId="0" borderId="95" xfId="34" applyFont="1" applyBorder="1" applyAlignment="1">
      <alignment horizontal="center" vertical="center" wrapText="1"/>
    </xf>
    <xf numFmtId="0" fontId="50" fillId="0" borderId="97" xfId="34" applyFont="1" applyBorder="1" applyAlignment="1">
      <alignment horizontal="center" vertical="center" wrapText="1"/>
    </xf>
    <xf numFmtId="0" fontId="50" fillId="0" borderId="98" xfId="34" applyFont="1" applyBorder="1" applyAlignment="1">
      <alignment horizontal="center" vertical="center" wrapText="1"/>
    </xf>
    <xf numFmtId="0" fontId="50" fillId="0" borderId="96" xfId="34" applyFont="1" applyBorder="1"/>
    <xf numFmtId="0" fontId="50" fillId="0" borderId="97" xfId="34" applyFont="1" applyBorder="1"/>
    <xf numFmtId="0" fontId="50" fillId="0" borderId="98" xfId="34" applyFont="1" applyBorder="1"/>
    <xf numFmtId="0" fontId="50" fillId="0" borderId="96" xfId="34" applyFont="1" applyBorder="1" applyAlignment="1">
      <alignment horizontal="center" vertical="center"/>
    </xf>
    <xf numFmtId="0" fontId="50" fillId="0" borderId="99" xfId="34" applyFont="1" applyBorder="1"/>
    <xf numFmtId="0" fontId="50" fillId="0" borderId="109" xfId="34" applyFont="1" applyBorder="1"/>
    <xf numFmtId="0" fontId="50" fillId="0" borderId="111" xfId="34" applyFont="1" applyBorder="1"/>
    <xf numFmtId="0" fontId="45" fillId="0" borderId="113" xfId="34" applyFont="1" applyBorder="1"/>
    <xf numFmtId="0" fontId="51" fillId="0" borderId="114" xfId="34" applyFont="1" applyBorder="1" applyAlignment="1">
      <alignment horizontal="center" vertical="center"/>
    </xf>
    <xf numFmtId="0" fontId="51" fillId="0" borderId="115" xfId="34" applyFont="1" applyBorder="1"/>
    <xf numFmtId="0" fontId="51" fillId="0" borderId="93" xfId="34" applyFont="1" applyBorder="1" applyAlignment="1">
      <alignment horizontal="center" vertical="center"/>
    </xf>
    <xf numFmtId="0" fontId="51" fillId="0" borderId="116" xfId="34" applyFont="1" applyBorder="1"/>
    <xf numFmtId="0" fontId="51" fillId="0" borderId="117" xfId="34" applyFont="1" applyBorder="1"/>
    <xf numFmtId="0" fontId="51" fillId="0" borderId="113" xfId="34" applyFont="1" applyBorder="1" applyAlignment="1">
      <alignment horizontal="center" vertical="center" wrapText="1"/>
    </xf>
    <xf numFmtId="0" fontId="51" fillId="0" borderId="118" xfId="34" applyFont="1" applyBorder="1"/>
    <xf numFmtId="0" fontId="52" fillId="0" borderId="119" xfId="34" applyFont="1" applyBorder="1" applyAlignment="1">
      <alignment horizontal="center" vertical="center" wrapText="1"/>
    </xf>
    <xf numFmtId="0" fontId="52" fillId="0" borderId="120" xfId="34" applyFont="1" applyBorder="1"/>
    <xf numFmtId="0" fontId="54" fillId="0" borderId="121" xfId="34" applyFont="1" applyBorder="1" applyAlignment="1">
      <alignment horizontal="center" vertical="center"/>
    </xf>
    <xf numFmtId="0" fontId="54" fillId="0" borderId="108" xfId="34" applyFont="1" applyBorder="1" applyAlignment="1">
      <alignment horizontal="center" vertical="center"/>
    </xf>
    <xf numFmtId="0" fontId="54" fillId="0" borderId="109" xfId="34" applyFont="1" applyBorder="1"/>
    <xf numFmtId="0" fontId="54" fillId="0" borderId="122" xfId="34" applyFont="1" applyBorder="1" applyAlignment="1">
      <alignment horizontal="center" vertical="center"/>
    </xf>
    <xf numFmtId="0" fontId="54" fillId="0" borderId="118" xfId="34" applyFont="1" applyBorder="1"/>
    <xf numFmtId="0" fontId="48" fillId="0" borderId="119" xfId="34" applyFont="1" applyBorder="1" applyAlignment="1">
      <alignment horizontal="center" vertical="center"/>
    </xf>
    <xf numFmtId="0" fontId="48" fillId="0" borderId="123" xfId="34" applyFont="1" applyBorder="1" applyAlignment="1">
      <alignment vertical="center"/>
    </xf>
    <xf numFmtId="0" fontId="55" fillId="0" borderId="109" xfId="34" applyFont="1" applyBorder="1"/>
    <xf numFmtId="0" fontId="55" fillId="0" borderId="116" xfId="34" applyFont="1" applyBorder="1"/>
    <xf numFmtId="0" fontId="55" fillId="0" borderId="115" xfId="34" applyFont="1" applyBorder="1"/>
    <xf numFmtId="1" fontId="47" fillId="26" borderId="0" xfId="34" applyNumberFormat="1" applyFont="1" applyFill="1"/>
    <xf numFmtId="1" fontId="47" fillId="29" borderId="0" xfId="34" applyNumberFormat="1" applyFont="1" applyFill="1"/>
    <xf numFmtId="1" fontId="49" fillId="0" borderId="106" xfId="34" applyNumberFormat="1" applyFont="1" applyBorder="1" applyAlignment="1">
      <alignment horizontal="center" vertical="center" wrapText="1"/>
    </xf>
    <xf numFmtId="1" fontId="50" fillId="0" borderId="5" xfId="34" applyNumberFormat="1" applyFont="1" applyBorder="1" applyAlignment="1">
      <alignment horizontal="center" vertical="center" wrapText="1"/>
    </xf>
    <xf numFmtId="1" fontId="50" fillId="0" borderId="15" xfId="34" applyNumberFormat="1" applyFont="1" applyBorder="1" applyAlignment="1">
      <alignment horizontal="center" vertical="center" wrapText="1"/>
    </xf>
    <xf numFmtId="1" fontId="49" fillId="0" borderId="46" xfId="34" applyNumberFormat="1" applyFont="1" applyBorder="1" applyAlignment="1">
      <alignment horizontal="center" vertical="center" wrapText="1"/>
    </xf>
    <xf numFmtId="1" fontId="50" fillId="0" borderId="96" xfId="34" applyNumberFormat="1" applyFont="1" applyBorder="1" applyAlignment="1">
      <alignment horizontal="center" vertical="center" wrapText="1"/>
    </xf>
    <xf numFmtId="1" fontId="50" fillId="0" borderId="56" xfId="34" applyNumberFormat="1" applyFont="1" applyBorder="1" applyAlignment="1">
      <alignment horizontal="center" vertical="center" wrapText="1"/>
    </xf>
    <xf numFmtId="1" fontId="50" fillId="0" borderId="62" xfId="34" applyNumberFormat="1" applyFont="1" applyBorder="1" applyAlignment="1">
      <alignment horizontal="center" vertical="center" wrapText="1"/>
    </xf>
    <xf numFmtId="1" fontId="51" fillId="0" borderId="69" xfId="34" applyNumberFormat="1" applyFont="1" applyBorder="1" applyAlignment="1">
      <alignment horizontal="center" vertical="center" wrapText="1"/>
    </xf>
    <xf numFmtId="1" fontId="51" fillId="0" borderId="74" xfId="34" applyNumberFormat="1" applyFont="1" applyBorder="1" applyAlignment="1">
      <alignment horizontal="center" vertical="center" wrapText="1"/>
    </xf>
    <xf numFmtId="1" fontId="51" fillId="0" borderId="78" xfId="34" applyNumberFormat="1" applyFont="1" applyBorder="1" applyAlignment="1">
      <alignment horizontal="center" vertical="center" wrapText="1"/>
    </xf>
    <xf numFmtId="1" fontId="51" fillId="0" borderId="81" xfId="34" applyNumberFormat="1" applyFont="1" applyBorder="1" applyAlignment="1">
      <alignment horizontal="center" vertical="center" wrapText="1"/>
    </xf>
    <xf numFmtId="1" fontId="52" fillId="0" borderId="85" xfId="34" applyNumberFormat="1" applyFont="1" applyBorder="1" applyAlignment="1">
      <alignment horizontal="center" vertical="center" wrapText="1"/>
    </xf>
    <xf numFmtId="1" fontId="54" fillId="0" borderId="56" xfId="34" applyNumberFormat="1" applyFont="1" applyBorder="1" applyAlignment="1">
      <alignment horizontal="center" vertical="center" wrapText="1"/>
    </xf>
    <xf numFmtId="1" fontId="54" fillId="0" borderId="81" xfId="34" applyNumberFormat="1" applyFont="1" applyBorder="1" applyAlignment="1">
      <alignment horizontal="center" vertical="center" wrapText="1"/>
    </xf>
    <xf numFmtId="1" fontId="55" fillId="0" borderId="56" xfId="34" applyNumberFormat="1" applyFont="1" applyBorder="1" applyAlignment="1">
      <alignment horizontal="center" vertical="center" wrapText="1"/>
    </xf>
    <xf numFmtId="1" fontId="55" fillId="0" borderId="74" xfId="34" applyNumberFormat="1" applyFont="1" applyBorder="1" applyAlignment="1">
      <alignment horizontal="center" vertical="center" wrapText="1"/>
    </xf>
    <xf numFmtId="1" fontId="55" fillId="0" borderId="69" xfId="34" applyNumberFormat="1" applyFont="1" applyBorder="1" applyAlignment="1">
      <alignment horizontal="center" vertical="center" wrapText="1"/>
    </xf>
    <xf numFmtId="1" fontId="55" fillId="0" borderId="46" xfId="34" applyNumberFormat="1" applyFont="1" applyBorder="1" applyAlignment="1">
      <alignment horizontal="center" vertical="center" wrapText="1"/>
    </xf>
    <xf numFmtId="1" fontId="50" fillId="0" borderId="102" xfId="34" applyNumberFormat="1" applyFont="1" applyBorder="1" applyAlignment="1">
      <alignment horizontal="center" vertical="center" wrapText="1"/>
    </xf>
    <xf numFmtId="1" fontId="56" fillId="0" borderId="0" xfId="34" applyNumberFormat="1" applyFont="1"/>
    <xf numFmtId="1" fontId="50" fillId="0" borderId="50" xfId="34" applyNumberFormat="1" applyFont="1" applyBorder="1" applyAlignment="1">
      <alignment horizontal="center" vertical="center" wrapText="1"/>
    </xf>
    <xf numFmtId="1" fontId="52" fillId="0" borderId="91" xfId="34" applyNumberFormat="1" applyFont="1" applyBorder="1" applyAlignment="1">
      <alignment horizontal="center" vertical="center" wrapText="1"/>
    </xf>
    <xf numFmtId="1" fontId="54" fillId="0" borderId="69" xfId="34" applyNumberFormat="1" applyFont="1" applyBorder="1" applyAlignment="1">
      <alignment horizontal="center" vertical="center" wrapText="1"/>
    </xf>
    <xf numFmtId="1" fontId="55" fillId="0" borderId="96" xfId="34" applyNumberFormat="1" applyFont="1" applyBorder="1" applyAlignment="1">
      <alignment horizontal="center" vertical="center" wrapText="1"/>
    </xf>
    <xf numFmtId="1" fontId="43" fillId="0" borderId="0" xfId="34" applyNumberFormat="1" applyFont="1"/>
    <xf numFmtId="1" fontId="1" fillId="0" borderId="0" xfId="34" applyNumberFormat="1"/>
    <xf numFmtId="1" fontId="40" fillId="28" borderId="5" xfId="34" applyNumberFormat="1" applyFont="1" applyFill="1" applyBorder="1" applyAlignment="1">
      <alignment horizontal="center"/>
    </xf>
    <xf numFmtId="0" fontId="5" fillId="0" borderId="0" xfId="0" applyFont="1" applyAlignment="1">
      <alignment vertical="center" wrapText="1"/>
    </xf>
    <xf numFmtId="0" fontId="15" fillId="0" borderId="0" xfId="0" applyFont="1" applyAlignment="1">
      <alignment vertical="center"/>
    </xf>
    <xf numFmtId="164" fontId="0" fillId="30" borderId="8" xfId="0" applyNumberFormat="1" applyFill="1" applyBorder="1" applyAlignment="1">
      <alignment vertical="center"/>
    </xf>
    <xf numFmtId="164" fontId="0" fillId="30" borderId="9" xfId="0" applyNumberFormat="1" applyFill="1" applyBorder="1" applyAlignment="1">
      <alignment vertical="center"/>
    </xf>
    <xf numFmtId="164" fontId="0" fillId="30" borderId="32" xfId="0" applyNumberFormat="1" applyFill="1" applyBorder="1" applyAlignment="1">
      <alignment vertical="center"/>
    </xf>
    <xf numFmtId="0" fontId="58" fillId="0" borderId="0" xfId="0" applyFont="1"/>
    <xf numFmtId="0" fontId="59" fillId="26" borderId="0" xfId="34" applyFont="1" applyFill="1"/>
    <xf numFmtId="1" fontId="59" fillId="26" borderId="0" xfId="34" applyNumberFormat="1" applyFont="1" applyFill="1"/>
    <xf numFmtId="0" fontId="60" fillId="0" borderId="0" xfId="0" applyFont="1"/>
    <xf numFmtId="0" fontId="49" fillId="0" borderId="124" xfId="34" applyFont="1" applyBorder="1" applyAlignment="1">
      <alignment horizontal="center" vertical="center" wrapText="1"/>
    </xf>
    <xf numFmtId="0" fontId="61" fillId="0" borderId="0" xfId="34" applyFont="1" applyBorder="1"/>
    <xf numFmtId="0" fontId="40" fillId="0" borderId="0" xfId="34" applyFont="1" applyBorder="1"/>
    <xf numFmtId="1" fontId="40" fillId="0" borderId="0" xfId="34" applyNumberFormat="1" applyFont="1" applyBorder="1"/>
    <xf numFmtId="0" fontId="43" fillId="0" borderId="0" xfId="34" applyFont="1" applyBorder="1"/>
    <xf numFmtId="0" fontId="1" fillId="0" borderId="0" xfId="34" applyBorder="1"/>
    <xf numFmtId="0" fontId="40" fillId="0" borderId="0" xfId="34" applyFont="1" applyBorder="1" applyAlignment="1">
      <alignment wrapText="1"/>
    </xf>
    <xf numFmtId="1" fontId="40" fillId="0" borderId="0" xfId="34" applyNumberFormat="1" applyFont="1" applyBorder="1" applyAlignment="1">
      <alignment wrapText="1"/>
    </xf>
    <xf numFmtId="1" fontId="43" fillId="0" borderId="0" xfId="34" applyNumberFormat="1" applyFont="1" applyBorder="1"/>
    <xf numFmtId="0" fontId="40" fillId="22" borderId="125" xfId="34" applyFont="1" applyFill="1" applyBorder="1" applyAlignment="1">
      <alignment horizontal="center" vertical="center" wrapText="1"/>
    </xf>
    <xf numFmtId="0" fontId="40" fillId="22" borderId="126" xfId="34" applyFont="1" applyFill="1" applyBorder="1" applyAlignment="1">
      <alignment horizontal="center" vertical="center" wrapText="1"/>
    </xf>
    <xf numFmtId="0" fontId="40" fillId="22" borderId="127" xfId="34" applyFont="1" applyFill="1" applyBorder="1" applyAlignment="1">
      <alignment horizontal="center" vertical="center" wrapText="1"/>
    </xf>
    <xf numFmtId="1" fontId="40" fillId="28" borderId="107" xfId="34" applyNumberFormat="1" applyFont="1" applyFill="1" applyBorder="1" applyAlignment="1">
      <alignment horizontal="center"/>
    </xf>
    <xf numFmtId="0" fontId="40" fillId="28" borderId="107" xfId="34" applyFont="1" applyFill="1" applyBorder="1" applyAlignment="1">
      <alignment horizontal="center"/>
    </xf>
    <xf numFmtId="1" fontId="40" fillId="28" borderId="35" xfId="34" applyNumberFormat="1" applyFont="1" applyFill="1" applyBorder="1" applyAlignment="1">
      <alignment horizontal="center"/>
    </xf>
    <xf numFmtId="1" fontId="40" fillId="28" borderId="15" xfId="34" applyNumberFormat="1" applyFont="1" applyFill="1" applyBorder="1" applyAlignment="1">
      <alignment horizontal="center"/>
    </xf>
    <xf numFmtId="0" fontId="40" fillId="28" borderId="15" xfId="34" applyFont="1" applyFill="1" applyBorder="1" applyAlignment="1">
      <alignment horizontal="center"/>
    </xf>
    <xf numFmtId="2" fontId="40" fillId="28" borderId="128" xfId="34" applyNumberFormat="1" applyFont="1" applyFill="1" applyBorder="1" applyAlignment="1">
      <alignment horizontal="center"/>
    </xf>
    <xf numFmtId="0" fontId="62" fillId="0" borderId="5" xfId="0" applyFont="1" applyBorder="1" applyAlignment="1">
      <alignment vertical="center"/>
    </xf>
    <xf numFmtId="0" fontId="62" fillId="0" borderId="0" xfId="0" applyFont="1" applyAlignment="1">
      <alignment vertical="center"/>
    </xf>
    <xf numFmtId="0" fontId="62" fillId="0" borderId="0" xfId="0" applyFont="1" applyBorder="1" applyAlignment="1">
      <alignment vertical="center"/>
    </xf>
    <xf numFmtId="171" fontId="62" fillId="0" borderId="5" xfId="1" applyNumberFormat="1" applyFont="1" applyBorder="1" applyAlignment="1">
      <alignment vertical="center"/>
    </xf>
    <xf numFmtId="0" fontId="62" fillId="0" borderId="0" xfId="0" applyFont="1"/>
    <xf numFmtId="0" fontId="62" fillId="23" borderId="5" xfId="0" applyFont="1" applyFill="1" applyBorder="1"/>
    <xf numFmtId="174" fontId="62" fillId="23" borderId="5" xfId="1" applyNumberFormat="1" applyFont="1" applyFill="1" applyBorder="1"/>
    <xf numFmtId="2" fontId="62" fillId="0" borderId="5" xfId="0" applyNumberFormat="1" applyFont="1" applyBorder="1"/>
    <xf numFmtId="0" fontId="64" fillId="0" borderId="0" xfId="0" applyFont="1" applyBorder="1" applyAlignment="1">
      <alignment vertical="center"/>
    </xf>
    <xf numFmtId="2" fontId="62" fillId="0" borderId="0" xfId="0" applyNumberFormat="1" applyFont="1" applyBorder="1"/>
    <xf numFmtId="0" fontId="40" fillId="0" borderId="8" xfId="6" applyFont="1" applyBorder="1"/>
    <xf numFmtId="0" fontId="40" fillId="0" borderId="9" xfId="6" applyFont="1" applyBorder="1"/>
    <xf numFmtId="0" fontId="43" fillId="0" borderId="0" xfId="6" applyFont="1"/>
    <xf numFmtId="0" fontId="5" fillId="0" borderId="8" xfId="0" applyFont="1" applyBorder="1" applyAlignment="1">
      <alignment wrapText="1"/>
    </xf>
    <xf numFmtId="0" fontId="62" fillId="0" borderId="0" xfId="0" applyFont="1" applyAlignment="1">
      <alignment horizontal="left"/>
    </xf>
    <xf numFmtId="0" fontId="63" fillId="31" borderId="5" xfId="0" applyFont="1" applyFill="1" applyBorder="1"/>
    <xf numFmtId="174" fontId="62" fillId="31" borderId="5" xfId="0" applyNumberFormat="1" applyFont="1" applyFill="1" applyBorder="1"/>
    <xf numFmtId="175" fontId="62" fillId="31" borderId="5" xfId="0" applyNumberFormat="1" applyFont="1" applyFill="1" applyBorder="1"/>
    <xf numFmtId="2" fontId="62" fillId="30" borderId="5" xfId="0" applyNumberFormat="1" applyFont="1" applyFill="1" applyBorder="1"/>
    <xf numFmtId="0" fontId="64" fillId="23" borderId="0" xfId="0" applyFont="1" applyFill="1" applyBorder="1" applyAlignment="1">
      <alignment vertical="center"/>
    </xf>
    <xf numFmtId="0" fontId="64" fillId="0" borderId="5" xfId="0" applyFont="1" applyBorder="1" applyAlignment="1">
      <alignment vertical="center" wrapText="1"/>
    </xf>
    <xf numFmtId="0" fontId="62" fillId="0" borderId="5" xfId="0" applyFont="1" applyBorder="1" applyAlignment="1">
      <alignment vertical="center" wrapText="1"/>
    </xf>
    <xf numFmtId="0" fontId="62" fillId="30" borderId="5" xfId="0" applyFont="1" applyFill="1" applyBorder="1"/>
    <xf numFmtId="174" fontId="62" fillId="30" borderId="5" xfId="1" applyNumberFormat="1" applyFont="1" applyFill="1" applyBorder="1"/>
    <xf numFmtId="0" fontId="63" fillId="0" borderId="5" xfId="0" applyFont="1" applyBorder="1" applyAlignment="1">
      <alignment vertical="center"/>
    </xf>
    <xf numFmtId="171" fontId="62" fillId="30" borderId="5" xfId="1" applyNumberFormat="1" applyFont="1" applyFill="1" applyBorder="1" applyAlignment="1">
      <alignment vertical="center"/>
    </xf>
    <xf numFmtId="0" fontId="62" fillId="30" borderId="5" xfId="0" applyFont="1" applyFill="1" applyBorder="1" applyAlignment="1">
      <alignment vertical="center"/>
    </xf>
    <xf numFmtId="0" fontId="63" fillId="32" borderId="5" xfId="0" applyFont="1" applyFill="1" applyBorder="1"/>
    <xf numFmtId="166" fontId="63" fillId="32" borderId="5" xfId="1" applyFont="1" applyFill="1" applyBorder="1"/>
    <xf numFmtId="0" fontId="63" fillId="0" borderId="0" xfId="0" applyFont="1"/>
    <xf numFmtId="0" fontId="5" fillId="0" borderId="5" xfId="0" applyFont="1" applyBorder="1" applyAlignment="1">
      <alignment vertical="center"/>
    </xf>
    <xf numFmtId="0" fontId="43" fillId="0" borderId="0" xfId="6" applyFont="1" applyBorder="1" applyAlignment="1">
      <alignment horizontal="left" wrapText="1"/>
    </xf>
    <xf numFmtId="164" fontId="5" fillId="23" borderId="0" xfId="7" applyNumberFormat="1" applyFont="1" applyFill="1" applyBorder="1" applyAlignment="1">
      <alignment horizontal="center" vertical="center"/>
    </xf>
    <xf numFmtId="0" fontId="5" fillId="0" borderId="9" xfId="6" applyFont="1" applyBorder="1" applyAlignment="1"/>
    <xf numFmtId="0" fontId="5" fillId="0" borderId="32" xfId="6" applyFont="1" applyBorder="1" applyAlignment="1"/>
    <xf numFmtId="0" fontId="40" fillId="22" borderId="134" xfId="34" applyFont="1" applyFill="1" applyBorder="1" applyAlignment="1">
      <alignment horizontal="left"/>
    </xf>
    <xf numFmtId="0" fontId="40" fillId="22" borderId="135" xfId="34" applyFont="1" applyFill="1" applyBorder="1" applyAlignment="1">
      <alignment horizontal="left"/>
    </xf>
    <xf numFmtId="0" fontId="40" fillId="22" borderId="136" xfId="34" applyFont="1" applyFill="1" applyBorder="1" applyAlignment="1">
      <alignment horizontal="left"/>
    </xf>
    <xf numFmtId="0" fontId="50" fillId="0" borderId="54" xfId="34" applyFont="1" applyBorder="1" applyAlignment="1">
      <alignment horizontal="center" vertical="center" wrapText="1"/>
    </xf>
    <xf numFmtId="0" fontId="50" fillId="0" borderId="60" xfId="34" applyFont="1" applyBorder="1" applyAlignment="1">
      <alignment horizontal="center" vertical="center" wrapText="1"/>
    </xf>
    <xf numFmtId="0" fontId="50" fillId="0" borderId="48" xfId="34" applyFont="1" applyBorder="1" applyAlignment="1">
      <alignment horizontal="center" vertical="center" wrapText="1"/>
    </xf>
    <xf numFmtId="0" fontId="55" fillId="0" borderId="67" xfId="34" applyFont="1" applyBorder="1" applyAlignment="1">
      <alignment horizontal="center" vertical="center" wrapText="1"/>
    </xf>
    <xf numFmtId="0" fontId="55" fillId="0" borderId="72" xfId="34" applyFont="1" applyBorder="1" applyAlignment="1">
      <alignment horizontal="center" vertical="center" wrapText="1"/>
    </xf>
    <xf numFmtId="0" fontId="45" fillId="0" borderId="66" xfId="34" applyFont="1" applyBorder="1"/>
    <xf numFmtId="0" fontId="45" fillId="0" borderId="72" xfId="34" applyFont="1" applyBorder="1"/>
    <xf numFmtId="0" fontId="55" fillId="0" borderId="19" xfId="34" applyFont="1" applyBorder="1" applyAlignment="1">
      <alignment horizontal="center" vertical="center" wrapText="1"/>
    </xf>
    <xf numFmtId="0" fontId="45" fillId="0" borderId="93" xfId="34" applyFont="1" applyBorder="1"/>
    <xf numFmtId="0" fontId="45" fillId="0" borderId="27" xfId="34" applyFont="1" applyBorder="1"/>
    <xf numFmtId="0" fontId="5" fillId="0" borderId="129" xfId="34" applyFont="1" applyBorder="1" applyAlignment="1">
      <alignment horizontal="left"/>
    </xf>
    <xf numFmtId="0" fontId="5" fillId="0" borderId="130" xfId="34" applyFont="1" applyBorder="1" applyAlignment="1">
      <alignment horizontal="left"/>
    </xf>
    <xf numFmtId="0" fontId="5" fillId="0" borderId="131" xfId="34" applyFont="1" applyBorder="1" applyAlignment="1">
      <alignment horizontal="left"/>
    </xf>
    <xf numFmtId="0" fontId="5" fillId="0" borderId="11" xfId="34" applyFont="1" applyBorder="1" applyAlignment="1">
      <alignment horizontal="left"/>
    </xf>
    <xf numFmtId="0" fontId="5" fillId="0" borderId="12" xfId="34" applyFont="1" applyBorder="1" applyAlignment="1">
      <alignment horizontal="left"/>
    </xf>
    <xf numFmtId="0" fontId="5" fillId="0" borderId="13" xfId="34" applyFont="1" applyBorder="1" applyAlignment="1">
      <alignment horizontal="left"/>
    </xf>
    <xf numFmtId="0" fontId="5" fillId="0" borderId="31" xfId="34" applyFont="1" applyBorder="1" applyAlignment="1">
      <alignment horizontal="left"/>
    </xf>
    <xf numFmtId="0" fontId="5" fillId="0" borderId="132" xfId="34" applyFont="1" applyBorder="1" applyAlignment="1">
      <alignment horizontal="left"/>
    </xf>
    <xf numFmtId="0" fontId="5" fillId="0" borderId="133" xfId="34" applyFont="1" applyBorder="1" applyAlignment="1">
      <alignment horizontal="left"/>
    </xf>
    <xf numFmtId="0" fontId="48" fillId="0" borderId="43" xfId="34" applyFont="1" applyBorder="1" applyAlignment="1">
      <alignment horizontal="center"/>
    </xf>
    <xf numFmtId="0" fontId="45" fillId="0" borderId="40" xfId="34" applyFont="1" applyBorder="1"/>
    <xf numFmtId="0" fontId="45" fillId="0" borderId="41" xfId="34" applyFont="1" applyBorder="1"/>
    <xf numFmtId="0" fontId="48" fillId="27" borderId="18" xfId="34" applyFont="1" applyFill="1" applyBorder="1" applyAlignment="1">
      <alignment horizontal="center" vertical="center" wrapText="1"/>
    </xf>
    <xf numFmtId="0" fontId="45" fillId="0" borderId="20" xfId="34" applyFont="1" applyBorder="1"/>
    <xf numFmtId="0" fontId="48" fillId="0" borderId="40" xfId="34" applyFont="1" applyBorder="1" applyAlignment="1">
      <alignment horizontal="center"/>
    </xf>
    <xf numFmtId="0" fontId="48" fillId="0" borderId="39" xfId="34" applyFont="1" applyBorder="1" applyAlignment="1">
      <alignment horizontal="center"/>
    </xf>
    <xf numFmtId="0" fontId="45" fillId="0" borderId="42" xfId="34" applyFont="1" applyBorder="1"/>
    <xf numFmtId="0" fontId="55" fillId="0" borderId="88" xfId="34" applyFont="1" applyBorder="1" applyAlignment="1">
      <alignment horizontal="center" vertical="center" wrapText="1"/>
    </xf>
    <xf numFmtId="0" fontId="55" fillId="0" borderId="89" xfId="34" applyFont="1" applyBorder="1" applyAlignment="1">
      <alignment horizontal="center" vertical="center" wrapText="1"/>
    </xf>
    <xf numFmtId="0" fontId="50" fillId="0" borderId="108" xfId="34" applyFont="1" applyBorder="1" applyAlignment="1">
      <alignment horizontal="center" vertical="center" wrapText="1"/>
    </xf>
    <xf numFmtId="0" fontId="50" fillId="0" borderId="110" xfId="34" applyFont="1" applyBorder="1" applyAlignment="1">
      <alignment horizontal="center" vertical="center" wrapText="1"/>
    </xf>
    <xf numFmtId="0" fontId="50" fillId="0" borderId="112" xfId="34" applyFont="1" applyBorder="1" applyAlignment="1">
      <alignment horizontal="center" vertical="center" wrapText="1"/>
    </xf>
    <xf numFmtId="0" fontId="55" fillId="0" borderId="114" xfId="34" applyFont="1" applyBorder="1" applyAlignment="1">
      <alignment horizontal="center" vertical="center" wrapText="1"/>
    </xf>
    <xf numFmtId="0" fontId="55" fillId="0" borderId="93" xfId="34" applyFont="1" applyBorder="1" applyAlignment="1">
      <alignment horizontal="center" vertical="center" wrapText="1"/>
    </xf>
    <xf numFmtId="0" fontId="45" fillId="0" borderId="113" xfId="34" applyFont="1" applyBorder="1"/>
    <xf numFmtId="0" fontId="44" fillId="25" borderId="0" xfId="34" applyFont="1" applyFill="1" applyAlignment="1">
      <alignment horizontal="center" vertical="center"/>
    </xf>
    <xf numFmtId="0" fontId="45" fillId="0" borderId="0" xfId="34" applyFont="1"/>
    <xf numFmtId="0" fontId="46" fillId="26" borderId="0" xfId="34" applyFont="1" applyFill="1" applyAlignment="1">
      <alignment horizontal="left" vertical="center" wrapText="1"/>
    </xf>
    <xf numFmtId="0" fontId="28" fillId="0" borderId="12" xfId="0" applyFont="1" applyBorder="1" applyAlignment="1">
      <alignment horizontal="center" vertical="center" wrapText="1"/>
    </xf>
    <xf numFmtId="0" fontId="28" fillId="0" borderId="7" xfId="0" applyFont="1" applyBorder="1" applyAlignment="1">
      <alignment horizontal="center" vertical="center" wrapText="1"/>
    </xf>
    <xf numFmtId="0" fontId="23" fillId="0" borderId="12" xfId="0" applyFont="1" applyBorder="1" applyAlignment="1">
      <alignment horizontal="center" wrapText="1"/>
    </xf>
    <xf numFmtId="0" fontId="23" fillId="0" borderId="7" xfId="0" applyFont="1" applyBorder="1" applyAlignment="1">
      <alignment horizontal="center" wrapText="1"/>
    </xf>
    <xf numFmtId="0" fontId="5" fillId="10" borderId="1" xfId="0" applyFont="1" applyFill="1"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xf>
    <xf numFmtId="0" fontId="24" fillId="9" borderId="0" xfId="0" applyFont="1" applyFill="1" applyAlignment="1" applyProtection="1">
      <alignment horizontal="center" wrapText="1"/>
      <protection locked="0"/>
    </xf>
    <xf numFmtId="0" fontId="0" fillId="2" borderId="0" xfId="0" applyFill="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34" fillId="0" borderId="8" xfId="6" applyFont="1" applyBorder="1" applyAlignment="1">
      <alignment horizontal="center" wrapText="1"/>
    </xf>
    <xf numFmtId="0" fontId="5" fillId="0" borderId="37" xfId="6" applyFont="1" applyBorder="1" applyAlignment="1">
      <alignment horizontal="center" wrapText="1"/>
    </xf>
    <xf numFmtId="0" fontId="3" fillId="2" borderId="19" xfId="5" applyFont="1" applyFill="1" applyBorder="1" applyAlignment="1" applyProtection="1">
      <alignment horizontal="center" wrapText="1"/>
      <protection locked="0" hidden="1"/>
    </xf>
    <xf numFmtId="0" fontId="3" fillId="2" borderId="36" xfId="5" applyFont="1" applyFill="1" applyBorder="1" applyAlignment="1" applyProtection="1">
      <alignment horizontal="center" wrapText="1"/>
      <protection locked="0" hidden="1"/>
    </xf>
    <xf numFmtId="0" fontId="3" fillId="2" borderId="10" xfId="5" applyFont="1" applyFill="1" applyBorder="1" applyAlignment="1" applyProtection="1">
      <alignment horizontal="center" wrapText="1"/>
      <protection locked="0" hidden="1"/>
    </xf>
    <xf numFmtId="0" fontId="3" fillId="2" borderId="27" xfId="5" applyFont="1" applyFill="1" applyBorder="1" applyAlignment="1" applyProtection="1">
      <alignment horizontal="center" wrapText="1"/>
      <protection locked="0" hidden="1"/>
    </xf>
    <xf numFmtId="0" fontId="3" fillId="2" borderId="17" xfId="5" applyFont="1" applyFill="1" applyBorder="1" applyAlignment="1" applyProtection="1">
      <alignment horizontal="center" wrapText="1"/>
      <protection locked="0" hidden="1"/>
    </xf>
    <xf numFmtId="0" fontId="3" fillId="2" borderId="16" xfId="5" applyFont="1" applyFill="1" applyBorder="1" applyAlignment="1" applyProtection="1">
      <alignment horizontal="center" wrapText="1"/>
      <protection locked="0" hidden="1"/>
    </xf>
    <xf numFmtId="0" fontId="20" fillId="0" borderId="0" xfId="6" applyFont="1" applyAlignment="1">
      <alignment horizontal="left" vertical="center" wrapText="1"/>
    </xf>
    <xf numFmtId="0" fontId="21" fillId="0" borderId="33" xfId="6" applyFont="1" applyBorder="1" applyAlignment="1">
      <alignment horizontal="left" wrapText="1"/>
    </xf>
    <xf numFmtId="0" fontId="21" fillId="0" borderId="34" xfId="6" applyFont="1" applyBorder="1" applyAlignment="1">
      <alignment horizontal="left" wrapText="1"/>
    </xf>
    <xf numFmtId="0" fontId="5" fillId="0" borderId="8" xfId="6" applyFont="1" applyBorder="1" applyAlignment="1">
      <alignment horizontal="left" wrapText="1"/>
    </xf>
    <xf numFmtId="0" fontId="5" fillId="0" borderId="9" xfId="6" applyFont="1" applyBorder="1" applyAlignment="1">
      <alignment horizontal="left" wrapText="1"/>
    </xf>
    <xf numFmtId="0" fontId="34" fillId="0" borderId="0" xfId="6" applyFont="1" applyAlignment="1">
      <alignment horizontal="center" wrapText="1"/>
    </xf>
    <xf numFmtId="0" fontId="42" fillId="0" borderId="5" xfId="0" applyFont="1" applyBorder="1" applyAlignment="1">
      <alignment horizontal="left" vertical="center" wrapText="1"/>
    </xf>
    <xf numFmtId="0" fontId="3" fillId="2" borderId="8" xfId="0" applyFont="1" applyFill="1" applyBorder="1" applyAlignment="1" applyProtection="1">
      <alignment horizontal="center" vertical="center" wrapText="1"/>
      <protection locked="0" hidden="1"/>
    </xf>
    <xf numFmtId="0" fontId="3" fillId="2" borderId="9" xfId="0" applyFont="1" applyFill="1" applyBorder="1" applyAlignment="1" applyProtection="1">
      <alignment horizontal="center" vertical="center" wrapText="1"/>
      <protection locked="0" hidden="1"/>
    </xf>
    <xf numFmtId="0" fontId="3" fillId="2" borderId="32" xfId="0" applyFont="1" applyFill="1" applyBorder="1" applyAlignment="1" applyProtection="1">
      <alignment horizontal="center" vertical="center" wrapText="1"/>
      <protection locked="0" hidden="1"/>
    </xf>
    <xf numFmtId="0" fontId="40" fillId="0" borderId="1" xfId="0" applyFont="1" applyBorder="1" applyAlignment="1">
      <alignment horizontal="center" vertical="center" wrapText="1"/>
    </xf>
    <xf numFmtId="0" fontId="40" fillId="0" borderId="7" xfId="0" applyFont="1" applyBorder="1" applyAlignment="1">
      <alignment horizontal="center" vertical="center" wrapText="1"/>
    </xf>
    <xf numFmtId="0" fontId="11" fillId="0" borderId="0" xfId="0" applyFont="1" applyAlignment="1">
      <alignment wrapText="1"/>
    </xf>
    <xf numFmtId="0" fontId="35" fillId="0" borderId="0" xfId="0" applyFont="1" applyAlignment="1">
      <alignment horizontal="left" vertical="center"/>
    </xf>
    <xf numFmtId="0" fontId="0" fillId="0" borderId="0" xfId="0" applyAlignment="1">
      <alignment horizontal="left" vertical="center"/>
    </xf>
    <xf numFmtId="0" fontId="11" fillId="0" borderId="0" xfId="0" applyFont="1" applyAlignment="1">
      <alignment horizontal="center" wrapText="1"/>
    </xf>
    <xf numFmtId="0" fontId="33" fillId="0" borderId="5" xfId="0" applyFont="1" applyBorder="1" applyAlignment="1">
      <alignment horizontal="center" vertical="center"/>
    </xf>
    <xf numFmtId="0" fontId="0" fillId="0" borderId="0" xfId="0" applyAlignment="1">
      <alignment horizontal="center" wrapText="1"/>
    </xf>
    <xf numFmtId="1" fontId="16" fillId="0" borderId="0" xfId="1" applyNumberFormat="1" applyFont="1" applyBorder="1" applyAlignment="1">
      <alignment horizontal="left" vertical="center"/>
    </xf>
    <xf numFmtId="0" fontId="13" fillId="0" borderId="0" xfId="0" applyFont="1" applyAlignment="1">
      <alignment horizontal="center" vertical="center"/>
    </xf>
    <xf numFmtId="0" fontId="14" fillId="0" borderId="18" xfId="0" applyFont="1" applyBorder="1" applyAlignment="1">
      <alignment horizontal="center" vertical="center"/>
    </xf>
    <xf numFmtId="0" fontId="14" fillId="0" borderId="20" xfId="0" applyFont="1" applyBorder="1" applyAlignment="1">
      <alignment horizontal="center" vertical="center"/>
    </xf>
    <xf numFmtId="0" fontId="14" fillId="0" borderId="18" xfId="0" applyFont="1" applyBorder="1" applyAlignment="1">
      <alignment horizontal="center" vertical="center" wrapText="1"/>
    </xf>
    <xf numFmtId="0" fontId="14" fillId="0" borderId="20" xfId="0" applyFont="1" applyBorder="1" applyAlignment="1">
      <alignment horizontal="center" vertical="center" wrapText="1"/>
    </xf>
    <xf numFmtId="3" fontId="14" fillId="0" borderId="18" xfId="0" applyNumberFormat="1" applyFont="1" applyBorder="1" applyAlignment="1">
      <alignment horizontal="center" vertical="center" wrapText="1"/>
    </xf>
    <xf numFmtId="3" fontId="14" fillId="0" borderId="20" xfId="0" applyNumberFormat="1" applyFont="1" applyBorder="1" applyAlignment="1">
      <alignment horizontal="center" vertical="center" wrapText="1"/>
    </xf>
    <xf numFmtId="0" fontId="14" fillId="0" borderId="19" xfId="0" applyFont="1" applyBorder="1" applyAlignment="1">
      <alignment horizontal="center" vertical="center" wrapText="1"/>
    </xf>
    <xf numFmtId="0" fontId="14" fillId="0" borderId="10" xfId="0" applyFont="1" applyBorder="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0" fillId="0" borderId="0" xfId="0" applyAlignment="1">
      <alignment horizontal="left" wrapText="1"/>
    </xf>
    <xf numFmtId="0" fontId="5" fillId="0" borderId="0" xfId="0" applyFont="1" applyAlignment="1">
      <alignment horizontal="left" vertical="center" wrapText="1"/>
    </xf>
    <xf numFmtId="0" fontId="5" fillId="0" borderId="8" xfId="0" applyFont="1" applyBorder="1" applyAlignment="1">
      <alignment wrapText="1"/>
    </xf>
    <xf numFmtId="0" fontId="0" fillId="0" borderId="9" xfId="0" applyBorder="1" applyAlignment="1">
      <alignment wrapText="1"/>
    </xf>
    <xf numFmtId="0" fontId="0" fillId="0" borderId="32" xfId="0" applyBorder="1" applyAlignment="1">
      <alignment wrapText="1"/>
    </xf>
    <xf numFmtId="0" fontId="33" fillId="2" borderId="8" xfId="5" applyFont="1" applyFill="1" applyBorder="1" applyAlignment="1" applyProtection="1">
      <alignment horizontal="center" wrapText="1"/>
      <protection locked="0" hidden="1"/>
    </xf>
    <xf numFmtId="0" fontId="33" fillId="2" borderId="9" xfId="5" applyFont="1" applyFill="1" applyBorder="1" applyAlignment="1" applyProtection="1">
      <alignment horizontal="center" wrapText="1"/>
      <protection locked="0" hidden="1"/>
    </xf>
    <xf numFmtId="0" fontId="33" fillId="2" borderId="32" xfId="5" applyFont="1" applyFill="1" applyBorder="1" applyAlignment="1" applyProtection="1">
      <alignment horizontal="center" wrapText="1"/>
      <protection locked="0" hidden="1"/>
    </xf>
    <xf numFmtId="0" fontId="21" fillId="0" borderId="8" xfId="0" applyFont="1" applyBorder="1" applyAlignment="1">
      <alignment horizontal="left"/>
    </xf>
    <xf numFmtId="0" fontId="21" fillId="0" borderId="9" xfId="0" applyFont="1" applyBorder="1" applyAlignment="1">
      <alignment horizontal="left"/>
    </xf>
    <xf numFmtId="0" fontId="21" fillId="0" borderId="32" xfId="0" applyFont="1" applyBorder="1" applyAlignment="1">
      <alignment horizontal="left"/>
    </xf>
    <xf numFmtId="0" fontId="21" fillId="0" borderId="27" xfId="0" applyFont="1" applyBorder="1" applyAlignment="1">
      <alignment horizontal="left"/>
    </xf>
    <xf numFmtId="0" fontId="21" fillId="0" borderId="17" xfId="0" applyFont="1" applyBorder="1" applyAlignment="1">
      <alignment horizontal="left"/>
    </xf>
    <xf numFmtId="0" fontId="21" fillId="0" borderId="16" xfId="0" applyFont="1" applyBorder="1" applyAlignment="1">
      <alignment horizontal="left"/>
    </xf>
    <xf numFmtId="0" fontId="65" fillId="2" borderId="1" xfId="5" applyFont="1" applyFill="1" applyBorder="1" applyAlignment="1" applyProtection="1">
      <alignment horizontal="center" vertical="center" wrapText="1"/>
      <protection locked="0" hidden="1"/>
    </xf>
    <xf numFmtId="0" fontId="65" fillId="2" borderId="7" xfId="5" applyFont="1" applyFill="1" applyBorder="1" applyAlignment="1" applyProtection="1">
      <alignment horizontal="center" vertical="center" wrapText="1"/>
      <protection locked="0" hidden="1"/>
    </xf>
    <xf numFmtId="0" fontId="66" fillId="0" borderId="0" xfId="0" applyFont="1" applyAlignment="1">
      <alignment horizontal="center" wrapText="1"/>
    </xf>
  </cellXfs>
  <cellStyles count="35">
    <cellStyle name="Euro" xfId="4" xr:uid="{00000000-0005-0000-0000-000000000000}"/>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Milliers" xfId="1" builtinId="3"/>
    <cellStyle name="Milliers 2 2" xfId="7" xr:uid="{00000000-0005-0000-0000-00001C000000}"/>
    <cellStyle name="Monétaire" xfId="2" builtinId="4"/>
    <cellStyle name="Normal" xfId="0" builtinId="0"/>
    <cellStyle name="Normal 2" xfId="34" xr:uid="{1DA96865-20D4-4E52-9633-23A6D8F6D1AA}"/>
    <cellStyle name="Normal 2 100" xfId="6" xr:uid="{00000000-0005-0000-0000-00001F000000}"/>
    <cellStyle name="Normal 5" xfId="3" xr:uid="{00000000-0005-0000-0000-000020000000}"/>
    <cellStyle name="Normal_ANALYSE MENUS2- FORMAT A4" xfId="5"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jp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jp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16</xdr:col>
      <xdr:colOff>523875</xdr:colOff>
      <xdr:row>42</xdr:row>
      <xdr:rowOff>0</xdr:rowOff>
    </xdr:from>
    <xdr:ext cx="457200" cy="0"/>
    <xdr:pic>
      <xdr:nvPicPr>
        <xdr:cNvPr id="2" name="image1.png">
          <a:extLst>
            <a:ext uri="{FF2B5EF4-FFF2-40B4-BE49-F238E27FC236}">
              <a16:creationId xmlns:a16="http://schemas.microsoft.com/office/drawing/2014/main" id="{EA0FC88F-B80C-48E4-A579-13B8FC67F0C9}"/>
            </a:ext>
          </a:extLst>
        </xdr:cNvPr>
        <xdr:cNvPicPr preferRelativeResize="0"/>
      </xdr:nvPicPr>
      <xdr:blipFill>
        <a:blip xmlns:r="http://schemas.openxmlformats.org/officeDocument/2006/relationships" r:embed="rId1" cstate="print"/>
        <a:stretch>
          <a:fillRect/>
        </a:stretch>
      </xdr:blipFill>
      <xdr:spPr>
        <a:xfrm>
          <a:off x="12753975" y="7029450"/>
          <a:ext cx="457200" cy="0"/>
        </a:xfrm>
        <a:prstGeom prst="rect">
          <a:avLst/>
        </a:prstGeom>
        <a:noFill/>
      </xdr:spPr>
    </xdr:pic>
    <xdr:clientData fLocksWithSheet="0"/>
  </xdr:oneCellAnchor>
  <xdr:oneCellAnchor>
    <xdr:from>
      <xdr:col>18</xdr:col>
      <xdr:colOff>19050</xdr:colOff>
      <xdr:row>42</xdr:row>
      <xdr:rowOff>0</xdr:rowOff>
    </xdr:from>
    <xdr:ext cx="352425" cy="0"/>
    <xdr:pic>
      <xdr:nvPicPr>
        <xdr:cNvPr id="3" name="image3.jpg">
          <a:extLst>
            <a:ext uri="{FF2B5EF4-FFF2-40B4-BE49-F238E27FC236}">
              <a16:creationId xmlns:a16="http://schemas.microsoft.com/office/drawing/2014/main" id="{552A410A-590B-4C1E-AE5D-D6D8EBD69D8C}"/>
            </a:ext>
          </a:extLst>
        </xdr:cNvPr>
        <xdr:cNvPicPr preferRelativeResize="0"/>
      </xdr:nvPicPr>
      <xdr:blipFill>
        <a:blip xmlns:r="http://schemas.openxmlformats.org/officeDocument/2006/relationships" r:embed="rId2" cstate="print"/>
        <a:stretch>
          <a:fillRect/>
        </a:stretch>
      </xdr:blipFill>
      <xdr:spPr>
        <a:xfrm>
          <a:off x="13677900" y="7029450"/>
          <a:ext cx="352425" cy="0"/>
        </a:xfrm>
        <a:prstGeom prst="rect">
          <a:avLst/>
        </a:prstGeom>
        <a:noFill/>
      </xdr:spPr>
    </xdr:pic>
    <xdr:clientData fLocksWithSheet="0"/>
  </xdr:oneCellAnchor>
  <xdr:oneCellAnchor>
    <xdr:from>
      <xdr:col>8</xdr:col>
      <xdr:colOff>142875</xdr:colOff>
      <xdr:row>42</xdr:row>
      <xdr:rowOff>0</xdr:rowOff>
    </xdr:from>
    <xdr:ext cx="723900" cy="0"/>
    <xdr:pic>
      <xdr:nvPicPr>
        <xdr:cNvPr id="4" name="image2.png">
          <a:extLst>
            <a:ext uri="{FF2B5EF4-FFF2-40B4-BE49-F238E27FC236}">
              <a16:creationId xmlns:a16="http://schemas.microsoft.com/office/drawing/2014/main" id="{FDDE474B-8DAA-45D5-B9A8-F50FD77B45B8}"/>
            </a:ext>
          </a:extLst>
        </xdr:cNvPr>
        <xdr:cNvPicPr preferRelativeResize="0"/>
      </xdr:nvPicPr>
      <xdr:blipFill>
        <a:blip xmlns:r="http://schemas.openxmlformats.org/officeDocument/2006/relationships" r:embed="rId3" cstate="print"/>
        <a:stretch>
          <a:fillRect/>
        </a:stretch>
      </xdr:blipFill>
      <xdr:spPr>
        <a:xfrm>
          <a:off x="6657975" y="7029450"/>
          <a:ext cx="723900" cy="0"/>
        </a:xfrm>
        <a:prstGeom prst="rect">
          <a:avLst/>
        </a:prstGeom>
        <a:noFill/>
      </xdr:spPr>
    </xdr:pic>
    <xdr:clientData fLocksWithSheet="0"/>
  </xdr:oneCellAnchor>
  <xdr:oneCellAnchor>
    <xdr:from>
      <xdr:col>13</xdr:col>
      <xdr:colOff>914400</xdr:colOff>
      <xdr:row>42</xdr:row>
      <xdr:rowOff>0</xdr:rowOff>
    </xdr:from>
    <xdr:ext cx="0" cy="0"/>
    <xdr:pic>
      <xdr:nvPicPr>
        <xdr:cNvPr id="5" name="image5.jpg" descr="http://image-guide.linternaute.com/image/350/9219162184/1390.jpg">
          <a:extLst>
            <a:ext uri="{FF2B5EF4-FFF2-40B4-BE49-F238E27FC236}">
              <a16:creationId xmlns:a16="http://schemas.microsoft.com/office/drawing/2014/main" id="{6F216714-6CD4-4E6C-B5A9-BE16F9BDDEE6}"/>
            </a:ext>
          </a:extLst>
        </xdr:cNvPr>
        <xdr:cNvPicPr preferRelativeResize="0"/>
      </xdr:nvPicPr>
      <xdr:blipFill>
        <a:blip xmlns:r="http://schemas.openxmlformats.org/officeDocument/2006/relationships" r:embed="rId4" cstate="print"/>
        <a:stretch>
          <a:fillRect/>
        </a:stretch>
      </xdr:blipFill>
      <xdr:spPr>
        <a:xfrm>
          <a:off x="10801350" y="7029450"/>
          <a:ext cx="0" cy="0"/>
        </a:xfrm>
        <a:prstGeom prst="rect">
          <a:avLst/>
        </a:prstGeom>
        <a:noFill/>
      </xdr:spPr>
    </xdr:pic>
    <xdr:clientData fLocksWithSheet="0"/>
  </xdr:oneCellAnchor>
  <xdr:oneCellAnchor>
    <xdr:from>
      <xdr:col>0</xdr:col>
      <xdr:colOff>1419225</xdr:colOff>
      <xdr:row>42</xdr:row>
      <xdr:rowOff>0</xdr:rowOff>
    </xdr:from>
    <xdr:ext cx="504825" cy="0"/>
    <xdr:pic>
      <xdr:nvPicPr>
        <xdr:cNvPr id="6" name="image7.jpg" descr="marque bio  local 2009">
          <a:extLst>
            <a:ext uri="{FF2B5EF4-FFF2-40B4-BE49-F238E27FC236}">
              <a16:creationId xmlns:a16="http://schemas.microsoft.com/office/drawing/2014/main" id="{EAD1772E-3CDF-456A-B68F-0DF72A97CFBD}"/>
            </a:ext>
          </a:extLst>
        </xdr:cNvPr>
        <xdr:cNvPicPr preferRelativeResize="0"/>
      </xdr:nvPicPr>
      <xdr:blipFill>
        <a:blip xmlns:r="http://schemas.openxmlformats.org/officeDocument/2006/relationships" r:embed="rId5" cstate="print"/>
        <a:stretch>
          <a:fillRect/>
        </a:stretch>
      </xdr:blipFill>
      <xdr:spPr>
        <a:xfrm>
          <a:off x="1419225" y="7029450"/>
          <a:ext cx="504825" cy="0"/>
        </a:xfrm>
        <a:prstGeom prst="rect">
          <a:avLst/>
        </a:prstGeom>
        <a:noFill/>
      </xdr:spPr>
    </xdr:pic>
    <xdr:clientData fLocksWithSheet="0"/>
  </xdr:oneCellAnchor>
  <xdr:oneCellAnchor>
    <xdr:from>
      <xdr:col>5</xdr:col>
      <xdr:colOff>247650</xdr:colOff>
      <xdr:row>42</xdr:row>
      <xdr:rowOff>0</xdr:rowOff>
    </xdr:from>
    <xdr:ext cx="581025" cy="0"/>
    <xdr:pic>
      <xdr:nvPicPr>
        <xdr:cNvPr id="7" name="image6.png">
          <a:extLst>
            <a:ext uri="{FF2B5EF4-FFF2-40B4-BE49-F238E27FC236}">
              <a16:creationId xmlns:a16="http://schemas.microsoft.com/office/drawing/2014/main" id="{28261567-4F13-414D-A1A8-2D1DB27CE198}"/>
            </a:ext>
          </a:extLst>
        </xdr:cNvPr>
        <xdr:cNvPicPr preferRelativeResize="0"/>
      </xdr:nvPicPr>
      <xdr:blipFill>
        <a:blip xmlns:r="http://schemas.openxmlformats.org/officeDocument/2006/relationships" r:embed="rId6" cstate="print"/>
        <a:stretch>
          <a:fillRect/>
        </a:stretch>
      </xdr:blipFill>
      <xdr:spPr>
        <a:xfrm>
          <a:off x="4619625" y="7029450"/>
          <a:ext cx="581025" cy="0"/>
        </a:xfrm>
        <a:prstGeom prst="rect">
          <a:avLst/>
        </a:prstGeom>
        <a:noFill/>
      </xdr:spPr>
    </xdr:pic>
    <xdr:clientData fLocksWithSheet="0"/>
  </xdr:oneCellAnchor>
  <xdr:oneCellAnchor>
    <xdr:from>
      <xdr:col>10</xdr:col>
      <xdr:colOff>171450</xdr:colOff>
      <xdr:row>42</xdr:row>
      <xdr:rowOff>0</xdr:rowOff>
    </xdr:from>
    <xdr:ext cx="457200" cy="0"/>
    <xdr:pic>
      <xdr:nvPicPr>
        <xdr:cNvPr id="8" name="image4.png">
          <a:extLst>
            <a:ext uri="{FF2B5EF4-FFF2-40B4-BE49-F238E27FC236}">
              <a16:creationId xmlns:a16="http://schemas.microsoft.com/office/drawing/2014/main" id="{0CD0D05E-DB7C-4EC9-B6B6-FDEC1B9B5EC9}"/>
            </a:ext>
          </a:extLst>
        </xdr:cNvPr>
        <xdr:cNvPicPr preferRelativeResize="0"/>
      </xdr:nvPicPr>
      <xdr:blipFill>
        <a:blip xmlns:r="http://schemas.openxmlformats.org/officeDocument/2006/relationships" r:embed="rId7" cstate="print"/>
        <a:stretch>
          <a:fillRect/>
        </a:stretch>
      </xdr:blipFill>
      <xdr:spPr>
        <a:xfrm>
          <a:off x="8115300" y="7029450"/>
          <a:ext cx="457200" cy="0"/>
        </a:xfrm>
        <a:prstGeom prst="rect">
          <a:avLst/>
        </a:prstGeom>
        <a:noFill/>
      </xdr:spPr>
    </xdr:pic>
    <xdr:clientData fLocksWithSheet="0"/>
  </xdr:oneCellAnchor>
  <xdr:oneCellAnchor>
    <xdr:from>
      <xdr:col>1</xdr:col>
      <xdr:colOff>504825</xdr:colOff>
      <xdr:row>42</xdr:row>
      <xdr:rowOff>0</xdr:rowOff>
    </xdr:from>
    <xdr:ext cx="409575" cy="0"/>
    <xdr:pic>
      <xdr:nvPicPr>
        <xdr:cNvPr id="9" name="image8.jpg">
          <a:extLst>
            <a:ext uri="{FF2B5EF4-FFF2-40B4-BE49-F238E27FC236}">
              <a16:creationId xmlns:a16="http://schemas.microsoft.com/office/drawing/2014/main" id="{4F0ACD9B-0453-46D9-892C-B1E94562A225}"/>
            </a:ext>
          </a:extLst>
        </xdr:cNvPr>
        <xdr:cNvPicPr preferRelativeResize="0"/>
      </xdr:nvPicPr>
      <xdr:blipFill>
        <a:blip xmlns:r="http://schemas.openxmlformats.org/officeDocument/2006/relationships" r:embed="rId8" cstate="print"/>
        <a:stretch>
          <a:fillRect/>
        </a:stretch>
      </xdr:blipFill>
      <xdr:spPr>
        <a:xfrm>
          <a:off x="2019300" y="7029450"/>
          <a:ext cx="409575" cy="0"/>
        </a:xfrm>
        <a:prstGeom prst="rect">
          <a:avLst/>
        </a:prstGeom>
        <a:noFill/>
      </xdr:spPr>
    </xdr:pic>
    <xdr:clientData fLocksWithSheet="0"/>
  </xdr:oneCellAnchor>
  <xdr:oneCellAnchor>
    <xdr:from>
      <xdr:col>9</xdr:col>
      <xdr:colOff>552450</xdr:colOff>
      <xdr:row>42</xdr:row>
      <xdr:rowOff>0</xdr:rowOff>
    </xdr:from>
    <xdr:ext cx="485775" cy="0"/>
    <xdr:pic>
      <xdr:nvPicPr>
        <xdr:cNvPr id="10" name="image2.png">
          <a:extLst>
            <a:ext uri="{FF2B5EF4-FFF2-40B4-BE49-F238E27FC236}">
              <a16:creationId xmlns:a16="http://schemas.microsoft.com/office/drawing/2014/main" id="{CA0CCDED-AD33-4C60-A791-EC74771C58AB}"/>
            </a:ext>
          </a:extLst>
        </xdr:cNvPr>
        <xdr:cNvPicPr preferRelativeResize="0"/>
      </xdr:nvPicPr>
      <xdr:blipFill>
        <a:blip xmlns:r="http://schemas.openxmlformats.org/officeDocument/2006/relationships" r:embed="rId3" cstate="print"/>
        <a:stretch>
          <a:fillRect/>
        </a:stretch>
      </xdr:blipFill>
      <xdr:spPr>
        <a:xfrm>
          <a:off x="7781925" y="7029450"/>
          <a:ext cx="485775" cy="0"/>
        </a:xfrm>
        <a:prstGeom prst="rect">
          <a:avLst/>
        </a:prstGeom>
        <a:noFill/>
      </xdr:spPr>
    </xdr:pic>
    <xdr:clientData fLocksWithSheet="0"/>
  </xdr:oneCellAnchor>
  <xdr:oneCellAnchor>
    <xdr:from>
      <xdr:col>0</xdr:col>
      <xdr:colOff>0</xdr:colOff>
      <xdr:row>125</xdr:row>
      <xdr:rowOff>0</xdr:rowOff>
    </xdr:from>
    <xdr:ext cx="400050" cy="0"/>
    <xdr:pic>
      <xdr:nvPicPr>
        <xdr:cNvPr id="11" name="image7.jpg" descr="marque bio  local 2009">
          <a:extLst>
            <a:ext uri="{FF2B5EF4-FFF2-40B4-BE49-F238E27FC236}">
              <a16:creationId xmlns:a16="http://schemas.microsoft.com/office/drawing/2014/main" id="{A1DB5862-9658-4EC8-AD46-FC3DA2BF219E}"/>
            </a:ext>
          </a:extLst>
        </xdr:cNvPr>
        <xdr:cNvPicPr preferRelativeResize="0"/>
      </xdr:nvPicPr>
      <xdr:blipFill>
        <a:blip xmlns:r="http://schemas.openxmlformats.org/officeDocument/2006/relationships" r:embed="rId5" cstate="print"/>
        <a:stretch>
          <a:fillRect/>
        </a:stretch>
      </xdr:blipFill>
      <xdr:spPr>
        <a:xfrm>
          <a:off x="0" y="23983950"/>
          <a:ext cx="400050" cy="0"/>
        </a:xfrm>
        <a:prstGeom prst="rect">
          <a:avLst/>
        </a:prstGeom>
        <a:noFill/>
      </xdr:spPr>
    </xdr:pic>
    <xdr:clientData fLocksWithSheet="0"/>
  </xdr:oneCellAnchor>
  <xdr:oneCellAnchor>
    <xdr:from>
      <xdr:col>5</xdr:col>
      <xdr:colOff>438150</xdr:colOff>
      <xdr:row>42</xdr:row>
      <xdr:rowOff>0</xdr:rowOff>
    </xdr:from>
    <xdr:ext cx="571500" cy="0"/>
    <xdr:pic>
      <xdr:nvPicPr>
        <xdr:cNvPr id="12" name="image6.png">
          <a:extLst>
            <a:ext uri="{FF2B5EF4-FFF2-40B4-BE49-F238E27FC236}">
              <a16:creationId xmlns:a16="http://schemas.microsoft.com/office/drawing/2014/main" id="{C2F9C66A-1410-4EC1-9020-9EA68DE63BD7}"/>
            </a:ext>
          </a:extLst>
        </xdr:cNvPr>
        <xdr:cNvPicPr preferRelativeResize="0"/>
      </xdr:nvPicPr>
      <xdr:blipFill>
        <a:blip xmlns:r="http://schemas.openxmlformats.org/officeDocument/2006/relationships" r:embed="rId6" cstate="print"/>
        <a:stretch>
          <a:fillRect/>
        </a:stretch>
      </xdr:blipFill>
      <xdr:spPr>
        <a:xfrm>
          <a:off x="4810125" y="7029450"/>
          <a:ext cx="571500" cy="0"/>
        </a:xfrm>
        <a:prstGeom prst="rect">
          <a:avLst/>
        </a:prstGeom>
        <a:noFill/>
      </xdr:spPr>
    </xdr:pic>
    <xdr:clientData fLocksWithSheet="0"/>
  </xdr:oneCellAnchor>
  <xdr:oneCellAnchor>
    <xdr:from>
      <xdr:col>16</xdr:col>
      <xdr:colOff>523875</xdr:colOff>
      <xdr:row>125</xdr:row>
      <xdr:rowOff>0</xdr:rowOff>
    </xdr:from>
    <xdr:ext cx="457200" cy="0"/>
    <xdr:pic>
      <xdr:nvPicPr>
        <xdr:cNvPr id="13" name="image1.png">
          <a:extLst>
            <a:ext uri="{FF2B5EF4-FFF2-40B4-BE49-F238E27FC236}">
              <a16:creationId xmlns:a16="http://schemas.microsoft.com/office/drawing/2014/main" id="{A11C5B75-5176-4FA7-8890-5C8E5DE66366}"/>
            </a:ext>
          </a:extLst>
        </xdr:cNvPr>
        <xdr:cNvPicPr preferRelativeResize="0"/>
      </xdr:nvPicPr>
      <xdr:blipFill>
        <a:blip xmlns:r="http://schemas.openxmlformats.org/officeDocument/2006/relationships" r:embed="rId1" cstate="print"/>
        <a:stretch>
          <a:fillRect/>
        </a:stretch>
      </xdr:blipFill>
      <xdr:spPr>
        <a:xfrm>
          <a:off x="12753975" y="23983950"/>
          <a:ext cx="457200" cy="0"/>
        </a:xfrm>
        <a:prstGeom prst="rect">
          <a:avLst/>
        </a:prstGeom>
        <a:noFill/>
      </xdr:spPr>
    </xdr:pic>
    <xdr:clientData fLocksWithSheet="0"/>
  </xdr:oneCellAnchor>
  <xdr:oneCellAnchor>
    <xdr:from>
      <xdr:col>18</xdr:col>
      <xdr:colOff>19050</xdr:colOff>
      <xdr:row>125</xdr:row>
      <xdr:rowOff>0</xdr:rowOff>
    </xdr:from>
    <xdr:ext cx="352425" cy="0"/>
    <xdr:pic>
      <xdr:nvPicPr>
        <xdr:cNvPr id="14" name="image3.jpg">
          <a:extLst>
            <a:ext uri="{FF2B5EF4-FFF2-40B4-BE49-F238E27FC236}">
              <a16:creationId xmlns:a16="http://schemas.microsoft.com/office/drawing/2014/main" id="{B4937A6C-68A0-4E80-AC51-06ECD2A7FB68}"/>
            </a:ext>
          </a:extLst>
        </xdr:cNvPr>
        <xdr:cNvPicPr preferRelativeResize="0"/>
      </xdr:nvPicPr>
      <xdr:blipFill>
        <a:blip xmlns:r="http://schemas.openxmlformats.org/officeDocument/2006/relationships" r:embed="rId2" cstate="print"/>
        <a:stretch>
          <a:fillRect/>
        </a:stretch>
      </xdr:blipFill>
      <xdr:spPr>
        <a:xfrm>
          <a:off x="13677900" y="23983950"/>
          <a:ext cx="352425" cy="0"/>
        </a:xfrm>
        <a:prstGeom prst="rect">
          <a:avLst/>
        </a:prstGeom>
        <a:noFill/>
      </xdr:spPr>
    </xdr:pic>
    <xdr:clientData fLocksWithSheet="0"/>
  </xdr:oneCellAnchor>
  <xdr:oneCellAnchor>
    <xdr:from>
      <xdr:col>8</xdr:col>
      <xdr:colOff>142875</xdr:colOff>
      <xdr:row>125</xdr:row>
      <xdr:rowOff>0</xdr:rowOff>
    </xdr:from>
    <xdr:ext cx="723900" cy="0"/>
    <xdr:pic>
      <xdr:nvPicPr>
        <xdr:cNvPr id="15" name="image2.png">
          <a:extLst>
            <a:ext uri="{FF2B5EF4-FFF2-40B4-BE49-F238E27FC236}">
              <a16:creationId xmlns:a16="http://schemas.microsoft.com/office/drawing/2014/main" id="{767C3B61-B737-4C95-B2AE-51B9DFE65CB9}"/>
            </a:ext>
          </a:extLst>
        </xdr:cNvPr>
        <xdr:cNvPicPr preferRelativeResize="0"/>
      </xdr:nvPicPr>
      <xdr:blipFill>
        <a:blip xmlns:r="http://schemas.openxmlformats.org/officeDocument/2006/relationships" r:embed="rId3" cstate="print"/>
        <a:stretch>
          <a:fillRect/>
        </a:stretch>
      </xdr:blipFill>
      <xdr:spPr>
        <a:xfrm>
          <a:off x="6657975" y="23983950"/>
          <a:ext cx="723900" cy="0"/>
        </a:xfrm>
        <a:prstGeom prst="rect">
          <a:avLst/>
        </a:prstGeom>
        <a:noFill/>
      </xdr:spPr>
    </xdr:pic>
    <xdr:clientData fLocksWithSheet="0"/>
  </xdr:oneCellAnchor>
  <xdr:oneCellAnchor>
    <xdr:from>
      <xdr:col>13</xdr:col>
      <xdr:colOff>914400</xdr:colOff>
      <xdr:row>125</xdr:row>
      <xdr:rowOff>0</xdr:rowOff>
    </xdr:from>
    <xdr:ext cx="0" cy="0"/>
    <xdr:pic>
      <xdr:nvPicPr>
        <xdr:cNvPr id="16" name="image5.jpg" descr="http://image-guide.linternaute.com/image/350/9219162184/1390.jpg">
          <a:extLst>
            <a:ext uri="{FF2B5EF4-FFF2-40B4-BE49-F238E27FC236}">
              <a16:creationId xmlns:a16="http://schemas.microsoft.com/office/drawing/2014/main" id="{2D64BF7B-E940-40D0-A39F-2550136869BC}"/>
            </a:ext>
          </a:extLst>
        </xdr:cNvPr>
        <xdr:cNvPicPr preferRelativeResize="0"/>
      </xdr:nvPicPr>
      <xdr:blipFill>
        <a:blip xmlns:r="http://schemas.openxmlformats.org/officeDocument/2006/relationships" r:embed="rId4" cstate="print"/>
        <a:stretch>
          <a:fillRect/>
        </a:stretch>
      </xdr:blipFill>
      <xdr:spPr>
        <a:xfrm>
          <a:off x="10801350" y="23983950"/>
          <a:ext cx="0" cy="0"/>
        </a:xfrm>
        <a:prstGeom prst="rect">
          <a:avLst/>
        </a:prstGeom>
        <a:noFill/>
      </xdr:spPr>
    </xdr:pic>
    <xdr:clientData fLocksWithSheet="0"/>
  </xdr:oneCellAnchor>
  <xdr:oneCellAnchor>
    <xdr:from>
      <xdr:col>0</xdr:col>
      <xdr:colOff>1419225</xdr:colOff>
      <xdr:row>125</xdr:row>
      <xdr:rowOff>0</xdr:rowOff>
    </xdr:from>
    <xdr:ext cx="504825" cy="0"/>
    <xdr:pic>
      <xdr:nvPicPr>
        <xdr:cNvPr id="17" name="image7.jpg" descr="marque bio  local 2009">
          <a:extLst>
            <a:ext uri="{FF2B5EF4-FFF2-40B4-BE49-F238E27FC236}">
              <a16:creationId xmlns:a16="http://schemas.microsoft.com/office/drawing/2014/main" id="{B3DAFCAA-BDB0-4A44-8980-2646E8BD9557}"/>
            </a:ext>
          </a:extLst>
        </xdr:cNvPr>
        <xdr:cNvPicPr preferRelativeResize="0"/>
      </xdr:nvPicPr>
      <xdr:blipFill>
        <a:blip xmlns:r="http://schemas.openxmlformats.org/officeDocument/2006/relationships" r:embed="rId5" cstate="print"/>
        <a:stretch>
          <a:fillRect/>
        </a:stretch>
      </xdr:blipFill>
      <xdr:spPr>
        <a:xfrm>
          <a:off x="1419225" y="23983950"/>
          <a:ext cx="504825" cy="0"/>
        </a:xfrm>
        <a:prstGeom prst="rect">
          <a:avLst/>
        </a:prstGeom>
        <a:noFill/>
      </xdr:spPr>
    </xdr:pic>
    <xdr:clientData fLocksWithSheet="0"/>
  </xdr:oneCellAnchor>
  <xdr:oneCellAnchor>
    <xdr:from>
      <xdr:col>5</xdr:col>
      <xdr:colOff>247650</xdr:colOff>
      <xdr:row>125</xdr:row>
      <xdr:rowOff>0</xdr:rowOff>
    </xdr:from>
    <xdr:ext cx="581025" cy="0"/>
    <xdr:pic>
      <xdr:nvPicPr>
        <xdr:cNvPr id="18" name="image6.png">
          <a:extLst>
            <a:ext uri="{FF2B5EF4-FFF2-40B4-BE49-F238E27FC236}">
              <a16:creationId xmlns:a16="http://schemas.microsoft.com/office/drawing/2014/main" id="{9F5217C5-E285-4BA8-90C8-051499FDC941}"/>
            </a:ext>
          </a:extLst>
        </xdr:cNvPr>
        <xdr:cNvPicPr preferRelativeResize="0"/>
      </xdr:nvPicPr>
      <xdr:blipFill>
        <a:blip xmlns:r="http://schemas.openxmlformats.org/officeDocument/2006/relationships" r:embed="rId6" cstate="print"/>
        <a:stretch>
          <a:fillRect/>
        </a:stretch>
      </xdr:blipFill>
      <xdr:spPr>
        <a:xfrm>
          <a:off x="4619625" y="23983950"/>
          <a:ext cx="581025" cy="0"/>
        </a:xfrm>
        <a:prstGeom prst="rect">
          <a:avLst/>
        </a:prstGeom>
        <a:noFill/>
      </xdr:spPr>
    </xdr:pic>
    <xdr:clientData fLocksWithSheet="0"/>
  </xdr:oneCellAnchor>
  <xdr:oneCellAnchor>
    <xdr:from>
      <xdr:col>10</xdr:col>
      <xdr:colOff>171450</xdr:colOff>
      <xdr:row>125</xdr:row>
      <xdr:rowOff>0</xdr:rowOff>
    </xdr:from>
    <xdr:ext cx="457200" cy="0"/>
    <xdr:pic>
      <xdr:nvPicPr>
        <xdr:cNvPr id="19" name="image4.png">
          <a:extLst>
            <a:ext uri="{FF2B5EF4-FFF2-40B4-BE49-F238E27FC236}">
              <a16:creationId xmlns:a16="http://schemas.microsoft.com/office/drawing/2014/main" id="{AB974077-20CC-46EA-8C9A-BAA8E645A087}"/>
            </a:ext>
          </a:extLst>
        </xdr:cNvPr>
        <xdr:cNvPicPr preferRelativeResize="0"/>
      </xdr:nvPicPr>
      <xdr:blipFill>
        <a:blip xmlns:r="http://schemas.openxmlformats.org/officeDocument/2006/relationships" r:embed="rId7" cstate="print"/>
        <a:stretch>
          <a:fillRect/>
        </a:stretch>
      </xdr:blipFill>
      <xdr:spPr>
        <a:xfrm>
          <a:off x="8115300" y="23983950"/>
          <a:ext cx="457200" cy="0"/>
        </a:xfrm>
        <a:prstGeom prst="rect">
          <a:avLst/>
        </a:prstGeom>
        <a:noFill/>
      </xdr:spPr>
    </xdr:pic>
    <xdr:clientData fLocksWithSheet="0"/>
  </xdr:oneCellAnchor>
  <xdr:oneCellAnchor>
    <xdr:from>
      <xdr:col>1</xdr:col>
      <xdr:colOff>504825</xdr:colOff>
      <xdr:row>125</xdr:row>
      <xdr:rowOff>0</xdr:rowOff>
    </xdr:from>
    <xdr:ext cx="409575" cy="0"/>
    <xdr:pic>
      <xdr:nvPicPr>
        <xdr:cNvPr id="20" name="image8.jpg">
          <a:extLst>
            <a:ext uri="{FF2B5EF4-FFF2-40B4-BE49-F238E27FC236}">
              <a16:creationId xmlns:a16="http://schemas.microsoft.com/office/drawing/2014/main" id="{42A70D82-B98A-4A0F-B222-0BAAF3B6A711}"/>
            </a:ext>
          </a:extLst>
        </xdr:cNvPr>
        <xdr:cNvPicPr preferRelativeResize="0"/>
      </xdr:nvPicPr>
      <xdr:blipFill>
        <a:blip xmlns:r="http://schemas.openxmlformats.org/officeDocument/2006/relationships" r:embed="rId8" cstate="print"/>
        <a:stretch>
          <a:fillRect/>
        </a:stretch>
      </xdr:blipFill>
      <xdr:spPr>
        <a:xfrm>
          <a:off x="2019300" y="23983950"/>
          <a:ext cx="409575" cy="0"/>
        </a:xfrm>
        <a:prstGeom prst="rect">
          <a:avLst/>
        </a:prstGeom>
        <a:noFill/>
      </xdr:spPr>
    </xdr:pic>
    <xdr:clientData fLocksWithSheet="0"/>
  </xdr:oneCellAnchor>
  <xdr:oneCellAnchor>
    <xdr:from>
      <xdr:col>9</xdr:col>
      <xdr:colOff>552450</xdr:colOff>
      <xdr:row>125</xdr:row>
      <xdr:rowOff>0</xdr:rowOff>
    </xdr:from>
    <xdr:ext cx="485775" cy="0"/>
    <xdr:pic>
      <xdr:nvPicPr>
        <xdr:cNvPr id="21" name="image2.png">
          <a:extLst>
            <a:ext uri="{FF2B5EF4-FFF2-40B4-BE49-F238E27FC236}">
              <a16:creationId xmlns:a16="http://schemas.microsoft.com/office/drawing/2014/main" id="{1F930F07-C33D-49B2-BA81-A40224AB6576}"/>
            </a:ext>
          </a:extLst>
        </xdr:cNvPr>
        <xdr:cNvPicPr preferRelativeResize="0"/>
      </xdr:nvPicPr>
      <xdr:blipFill>
        <a:blip xmlns:r="http://schemas.openxmlformats.org/officeDocument/2006/relationships" r:embed="rId3" cstate="print"/>
        <a:stretch>
          <a:fillRect/>
        </a:stretch>
      </xdr:blipFill>
      <xdr:spPr>
        <a:xfrm>
          <a:off x="7781925" y="23983950"/>
          <a:ext cx="485775" cy="0"/>
        </a:xfrm>
        <a:prstGeom prst="rect">
          <a:avLst/>
        </a:prstGeom>
        <a:noFill/>
      </xdr:spPr>
    </xdr:pic>
    <xdr:clientData fLocksWithSheet="0"/>
  </xdr:oneCellAnchor>
  <xdr:oneCellAnchor>
    <xdr:from>
      <xdr:col>5</xdr:col>
      <xdr:colOff>438150</xdr:colOff>
      <xdr:row>125</xdr:row>
      <xdr:rowOff>0</xdr:rowOff>
    </xdr:from>
    <xdr:ext cx="571500" cy="0"/>
    <xdr:pic>
      <xdr:nvPicPr>
        <xdr:cNvPr id="22" name="image6.png">
          <a:extLst>
            <a:ext uri="{FF2B5EF4-FFF2-40B4-BE49-F238E27FC236}">
              <a16:creationId xmlns:a16="http://schemas.microsoft.com/office/drawing/2014/main" id="{618880EE-72AC-44E6-808F-769336204063}"/>
            </a:ext>
          </a:extLst>
        </xdr:cNvPr>
        <xdr:cNvPicPr preferRelativeResize="0"/>
      </xdr:nvPicPr>
      <xdr:blipFill>
        <a:blip xmlns:r="http://schemas.openxmlformats.org/officeDocument/2006/relationships" r:embed="rId6" cstate="print"/>
        <a:stretch>
          <a:fillRect/>
        </a:stretch>
      </xdr:blipFill>
      <xdr:spPr>
        <a:xfrm>
          <a:off x="4810125" y="23983950"/>
          <a:ext cx="571500" cy="0"/>
        </a:xfrm>
        <a:prstGeom prst="rect">
          <a:avLst/>
        </a:prstGeom>
        <a:noFill/>
      </xdr:spPr>
    </xdr:pic>
    <xdr:clientData fLocksWithSheet="0"/>
  </xdr:oneCellAnchor>
  <xdr:oneCellAnchor>
    <xdr:from>
      <xdr:col>16</xdr:col>
      <xdr:colOff>523875</xdr:colOff>
      <xdr:row>125</xdr:row>
      <xdr:rowOff>0</xdr:rowOff>
    </xdr:from>
    <xdr:ext cx="457200" cy="0"/>
    <xdr:pic>
      <xdr:nvPicPr>
        <xdr:cNvPr id="23" name="image1.png">
          <a:extLst>
            <a:ext uri="{FF2B5EF4-FFF2-40B4-BE49-F238E27FC236}">
              <a16:creationId xmlns:a16="http://schemas.microsoft.com/office/drawing/2014/main" id="{DA074337-7C5C-4DD8-A699-B95BE8622E64}"/>
            </a:ext>
          </a:extLst>
        </xdr:cNvPr>
        <xdr:cNvPicPr preferRelativeResize="0"/>
      </xdr:nvPicPr>
      <xdr:blipFill>
        <a:blip xmlns:r="http://schemas.openxmlformats.org/officeDocument/2006/relationships" r:embed="rId1" cstate="print"/>
        <a:stretch>
          <a:fillRect/>
        </a:stretch>
      </xdr:blipFill>
      <xdr:spPr>
        <a:xfrm>
          <a:off x="12753975" y="23983950"/>
          <a:ext cx="457200" cy="0"/>
        </a:xfrm>
        <a:prstGeom prst="rect">
          <a:avLst/>
        </a:prstGeom>
        <a:noFill/>
      </xdr:spPr>
    </xdr:pic>
    <xdr:clientData fLocksWithSheet="0"/>
  </xdr:oneCellAnchor>
  <xdr:oneCellAnchor>
    <xdr:from>
      <xdr:col>18</xdr:col>
      <xdr:colOff>19050</xdr:colOff>
      <xdr:row>125</xdr:row>
      <xdr:rowOff>0</xdr:rowOff>
    </xdr:from>
    <xdr:ext cx="352425" cy="0"/>
    <xdr:pic>
      <xdr:nvPicPr>
        <xdr:cNvPr id="24" name="image3.jpg">
          <a:extLst>
            <a:ext uri="{FF2B5EF4-FFF2-40B4-BE49-F238E27FC236}">
              <a16:creationId xmlns:a16="http://schemas.microsoft.com/office/drawing/2014/main" id="{D8D0691F-087E-44B1-896C-85903F79B327}"/>
            </a:ext>
          </a:extLst>
        </xdr:cNvPr>
        <xdr:cNvPicPr preferRelativeResize="0"/>
      </xdr:nvPicPr>
      <xdr:blipFill>
        <a:blip xmlns:r="http://schemas.openxmlformats.org/officeDocument/2006/relationships" r:embed="rId2" cstate="print"/>
        <a:stretch>
          <a:fillRect/>
        </a:stretch>
      </xdr:blipFill>
      <xdr:spPr>
        <a:xfrm>
          <a:off x="13677900" y="23983950"/>
          <a:ext cx="352425" cy="0"/>
        </a:xfrm>
        <a:prstGeom prst="rect">
          <a:avLst/>
        </a:prstGeom>
        <a:noFill/>
      </xdr:spPr>
    </xdr:pic>
    <xdr:clientData fLocksWithSheet="0"/>
  </xdr:oneCellAnchor>
  <xdr:oneCellAnchor>
    <xdr:from>
      <xdr:col>8</xdr:col>
      <xdr:colOff>142875</xdr:colOff>
      <xdr:row>125</xdr:row>
      <xdr:rowOff>0</xdr:rowOff>
    </xdr:from>
    <xdr:ext cx="723900" cy="0"/>
    <xdr:pic>
      <xdr:nvPicPr>
        <xdr:cNvPr id="25" name="image2.png">
          <a:extLst>
            <a:ext uri="{FF2B5EF4-FFF2-40B4-BE49-F238E27FC236}">
              <a16:creationId xmlns:a16="http://schemas.microsoft.com/office/drawing/2014/main" id="{D263CB4E-D7FC-4008-A809-2DC9BD3BE17B}"/>
            </a:ext>
          </a:extLst>
        </xdr:cNvPr>
        <xdr:cNvPicPr preferRelativeResize="0"/>
      </xdr:nvPicPr>
      <xdr:blipFill>
        <a:blip xmlns:r="http://schemas.openxmlformats.org/officeDocument/2006/relationships" r:embed="rId3" cstate="print"/>
        <a:stretch>
          <a:fillRect/>
        </a:stretch>
      </xdr:blipFill>
      <xdr:spPr>
        <a:xfrm>
          <a:off x="6657975" y="23983950"/>
          <a:ext cx="723900" cy="0"/>
        </a:xfrm>
        <a:prstGeom prst="rect">
          <a:avLst/>
        </a:prstGeom>
        <a:noFill/>
      </xdr:spPr>
    </xdr:pic>
    <xdr:clientData fLocksWithSheet="0"/>
  </xdr:oneCellAnchor>
  <xdr:oneCellAnchor>
    <xdr:from>
      <xdr:col>13</xdr:col>
      <xdr:colOff>914400</xdr:colOff>
      <xdr:row>125</xdr:row>
      <xdr:rowOff>0</xdr:rowOff>
    </xdr:from>
    <xdr:ext cx="0" cy="0"/>
    <xdr:pic>
      <xdr:nvPicPr>
        <xdr:cNvPr id="26" name="image5.jpg" descr="http://image-guide.linternaute.com/image/350/9219162184/1390.jpg">
          <a:extLst>
            <a:ext uri="{FF2B5EF4-FFF2-40B4-BE49-F238E27FC236}">
              <a16:creationId xmlns:a16="http://schemas.microsoft.com/office/drawing/2014/main" id="{8C914C6E-9170-4DA4-BA6C-2C7EC7798CDC}"/>
            </a:ext>
          </a:extLst>
        </xdr:cNvPr>
        <xdr:cNvPicPr preferRelativeResize="0"/>
      </xdr:nvPicPr>
      <xdr:blipFill>
        <a:blip xmlns:r="http://schemas.openxmlformats.org/officeDocument/2006/relationships" r:embed="rId4" cstate="print"/>
        <a:stretch>
          <a:fillRect/>
        </a:stretch>
      </xdr:blipFill>
      <xdr:spPr>
        <a:xfrm>
          <a:off x="10801350" y="23983950"/>
          <a:ext cx="0" cy="0"/>
        </a:xfrm>
        <a:prstGeom prst="rect">
          <a:avLst/>
        </a:prstGeom>
        <a:noFill/>
      </xdr:spPr>
    </xdr:pic>
    <xdr:clientData fLocksWithSheet="0"/>
  </xdr:oneCellAnchor>
  <xdr:oneCellAnchor>
    <xdr:from>
      <xdr:col>0</xdr:col>
      <xdr:colOff>1419225</xdr:colOff>
      <xdr:row>125</xdr:row>
      <xdr:rowOff>0</xdr:rowOff>
    </xdr:from>
    <xdr:ext cx="504825" cy="0"/>
    <xdr:pic>
      <xdr:nvPicPr>
        <xdr:cNvPr id="27" name="image7.jpg" descr="marque bio  local 2009">
          <a:extLst>
            <a:ext uri="{FF2B5EF4-FFF2-40B4-BE49-F238E27FC236}">
              <a16:creationId xmlns:a16="http://schemas.microsoft.com/office/drawing/2014/main" id="{8E6E35C0-9EC2-4CD1-B3A0-FD57A2DE5242}"/>
            </a:ext>
          </a:extLst>
        </xdr:cNvPr>
        <xdr:cNvPicPr preferRelativeResize="0"/>
      </xdr:nvPicPr>
      <xdr:blipFill>
        <a:blip xmlns:r="http://schemas.openxmlformats.org/officeDocument/2006/relationships" r:embed="rId5" cstate="print"/>
        <a:stretch>
          <a:fillRect/>
        </a:stretch>
      </xdr:blipFill>
      <xdr:spPr>
        <a:xfrm>
          <a:off x="1419225" y="23983950"/>
          <a:ext cx="504825" cy="0"/>
        </a:xfrm>
        <a:prstGeom prst="rect">
          <a:avLst/>
        </a:prstGeom>
        <a:noFill/>
      </xdr:spPr>
    </xdr:pic>
    <xdr:clientData fLocksWithSheet="0"/>
  </xdr:oneCellAnchor>
  <xdr:oneCellAnchor>
    <xdr:from>
      <xdr:col>5</xdr:col>
      <xdr:colOff>247650</xdr:colOff>
      <xdr:row>125</xdr:row>
      <xdr:rowOff>0</xdr:rowOff>
    </xdr:from>
    <xdr:ext cx="581025" cy="0"/>
    <xdr:pic>
      <xdr:nvPicPr>
        <xdr:cNvPr id="28" name="image6.png">
          <a:extLst>
            <a:ext uri="{FF2B5EF4-FFF2-40B4-BE49-F238E27FC236}">
              <a16:creationId xmlns:a16="http://schemas.microsoft.com/office/drawing/2014/main" id="{0AB688A9-63FB-41BE-9A4A-A2C7B9AAD292}"/>
            </a:ext>
          </a:extLst>
        </xdr:cNvPr>
        <xdr:cNvPicPr preferRelativeResize="0"/>
      </xdr:nvPicPr>
      <xdr:blipFill>
        <a:blip xmlns:r="http://schemas.openxmlformats.org/officeDocument/2006/relationships" r:embed="rId6" cstate="print"/>
        <a:stretch>
          <a:fillRect/>
        </a:stretch>
      </xdr:blipFill>
      <xdr:spPr>
        <a:xfrm>
          <a:off x="4619625" y="23983950"/>
          <a:ext cx="581025" cy="0"/>
        </a:xfrm>
        <a:prstGeom prst="rect">
          <a:avLst/>
        </a:prstGeom>
        <a:noFill/>
      </xdr:spPr>
    </xdr:pic>
    <xdr:clientData fLocksWithSheet="0"/>
  </xdr:oneCellAnchor>
  <xdr:oneCellAnchor>
    <xdr:from>
      <xdr:col>10</xdr:col>
      <xdr:colOff>171450</xdr:colOff>
      <xdr:row>125</xdr:row>
      <xdr:rowOff>0</xdr:rowOff>
    </xdr:from>
    <xdr:ext cx="457200" cy="0"/>
    <xdr:pic>
      <xdr:nvPicPr>
        <xdr:cNvPr id="29" name="image4.png">
          <a:extLst>
            <a:ext uri="{FF2B5EF4-FFF2-40B4-BE49-F238E27FC236}">
              <a16:creationId xmlns:a16="http://schemas.microsoft.com/office/drawing/2014/main" id="{5368B74D-A47D-4BCF-B461-C06CEC9917FF}"/>
            </a:ext>
          </a:extLst>
        </xdr:cNvPr>
        <xdr:cNvPicPr preferRelativeResize="0"/>
      </xdr:nvPicPr>
      <xdr:blipFill>
        <a:blip xmlns:r="http://schemas.openxmlformats.org/officeDocument/2006/relationships" r:embed="rId7" cstate="print"/>
        <a:stretch>
          <a:fillRect/>
        </a:stretch>
      </xdr:blipFill>
      <xdr:spPr>
        <a:xfrm>
          <a:off x="8115300" y="23983950"/>
          <a:ext cx="457200" cy="0"/>
        </a:xfrm>
        <a:prstGeom prst="rect">
          <a:avLst/>
        </a:prstGeom>
        <a:noFill/>
      </xdr:spPr>
    </xdr:pic>
    <xdr:clientData fLocksWithSheet="0"/>
  </xdr:oneCellAnchor>
  <xdr:oneCellAnchor>
    <xdr:from>
      <xdr:col>1</xdr:col>
      <xdr:colOff>504825</xdr:colOff>
      <xdr:row>125</xdr:row>
      <xdr:rowOff>0</xdr:rowOff>
    </xdr:from>
    <xdr:ext cx="409575" cy="0"/>
    <xdr:pic>
      <xdr:nvPicPr>
        <xdr:cNvPr id="30" name="image8.jpg">
          <a:extLst>
            <a:ext uri="{FF2B5EF4-FFF2-40B4-BE49-F238E27FC236}">
              <a16:creationId xmlns:a16="http://schemas.microsoft.com/office/drawing/2014/main" id="{ED26775E-8EFB-4655-8768-FB95B2415D85}"/>
            </a:ext>
          </a:extLst>
        </xdr:cNvPr>
        <xdr:cNvPicPr preferRelativeResize="0"/>
      </xdr:nvPicPr>
      <xdr:blipFill>
        <a:blip xmlns:r="http://schemas.openxmlformats.org/officeDocument/2006/relationships" r:embed="rId8" cstate="print"/>
        <a:stretch>
          <a:fillRect/>
        </a:stretch>
      </xdr:blipFill>
      <xdr:spPr>
        <a:xfrm>
          <a:off x="2019300" y="23983950"/>
          <a:ext cx="409575" cy="0"/>
        </a:xfrm>
        <a:prstGeom prst="rect">
          <a:avLst/>
        </a:prstGeom>
        <a:noFill/>
      </xdr:spPr>
    </xdr:pic>
    <xdr:clientData fLocksWithSheet="0"/>
  </xdr:oneCellAnchor>
  <xdr:oneCellAnchor>
    <xdr:from>
      <xdr:col>9</xdr:col>
      <xdr:colOff>552450</xdr:colOff>
      <xdr:row>125</xdr:row>
      <xdr:rowOff>0</xdr:rowOff>
    </xdr:from>
    <xdr:ext cx="485775" cy="0"/>
    <xdr:pic>
      <xdr:nvPicPr>
        <xdr:cNvPr id="31" name="image2.png">
          <a:extLst>
            <a:ext uri="{FF2B5EF4-FFF2-40B4-BE49-F238E27FC236}">
              <a16:creationId xmlns:a16="http://schemas.microsoft.com/office/drawing/2014/main" id="{BE474284-7507-4FA4-9DB2-FC797973431B}"/>
            </a:ext>
          </a:extLst>
        </xdr:cNvPr>
        <xdr:cNvPicPr preferRelativeResize="0"/>
      </xdr:nvPicPr>
      <xdr:blipFill>
        <a:blip xmlns:r="http://schemas.openxmlformats.org/officeDocument/2006/relationships" r:embed="rId3" cstate="print"/>
        <a:stretch>
          <a:fillRect/>
        </a:stretch>
      </xdr:blipFill>
      <xdr:spPr>
        <a:xfrm>
          <a:off x="7781925" y="23983950"/>
          <a:ext cx="485775" cy="0"/>
        </a:xfrm>
        <a:prstGeom prst="rect">
          <a:avLst/>
        </a:prstGeom>
        <a:noFill/>
      </xdr:spPr>
    </xdr:pic>
    <xdr:clientData fLocksWithSheet="0"/>
  </xdr:oneCellAnchor>
  <xdr:oneCellAnchor>
    <xdr:from>
      <xdr:col>5</xdr:col>
      <xdr:colOff>438150</xdr:colOff>
      <xdr:row>125</xdr:row>
      <xdr:rowOff>0</xdr:rowOff>
    </xdr:from>
    <xdr:ext cx="571500" cy="0"/>
    <xdr:pic>
      <xdr:nvPicPr>
        <xdr:cNvPr id="32" name="image6.png">
          <a:extLst>
            <a:ext uri="{FF2B5EF4-FFF2-40B4-BE49-F238E27FC236}">
              <a16:creationId xmlns:a16="http://schemas.microsoft.com/office/drawing/2014/main" id="{489E2307-3692-4A57-BF34-49F4D2DEBADE}"/>
            </a:ext>
          </a:extLst>
        </xdr:cNvPr>
        <xdr:cNvPicPr preferRelativeResize="0"/>
      </xdr:nvPicPr>
      <xdr:blipFill>
        <a:blip xmlns:r="http://schemas.openxmlformats.org/officeDocument/2006/relationships" r:embed="rId6" cstate="print"/>
        <a:stretch>
          <a:fillRect/>
        </a:stretch>
      </xdr:blipFill>
      <xdr:spPr>
        <a:xfrm>
          <a:off x="4810125" y="23983950"/>
          <a:ext cx="571500" cy="0"/>
        </a:xfrm>
        <a:prstGeom prst="rect">
          <a:avLst/>
        </a:prstGeom>
        <a:noFill/>
      </xdr:spPr>
    </xdr:pic>
    <xdr:clientData fLocksWithSheet="0"/>
  </xdr:oneCellAnchor>
  <xdr:oneCellAnchor>
    <xdr:from>
      <xdr:col>16</xdr:col>
      <xdr:colOff>523875</xdr:colOff>
      <xdr:row>125</xdr:row>
      <xdr:rowOff>0</xdr:rowOff>
    </xdr:from>
    <xdr:ext cx="457200" cy="0"/>
    <xdr:pic>
      <xdr:nvPicPr>
        <xdr:cNvPr id="33" name="image1.png">
          <a:extLst>
            <a:ext uri="{FF2B5EF4-FFF2-40B4-BE49-F238E27FC236}">
              <a16:creationId xmlns:a16="http://schemas.microsoft.com/office/drawing/2014/main" id="{0894677F-77D9-47E6-B169-850D0477E4B9}"/>
            </a:ext>
          </a:extLst>
        </xdr:cNvPr>
        <xdr:cNvPicPr preferRelativeResize="0"/>
      </xdr:nvPicPr>
      <xdr:blipFill>
        <a:blip xmlns:r="http://schemas.openxmlformats.org/officeDocument/2006/relationships" r:embed="rId1" cstate="print"/>
        <a:stretch>
          <a:fillRect/>
        </a:stretch>
      </xdr:blipFill>
      <xdr:spPr>
        <a:xfrm>
          <a:off x="12753975" y="23983950"/>
          <a:ext cx="457200" cy="0"/>
        </a:xfrm>
        <a:prstGeom prst="rect">
          <a:avLst/>
        </a:prstGeom>
        <a:noFill/>
      </xdr:spPr>
    </xdr:pic>
    <xdr:clientData fLocksWithSheet="0"/>
  </xdr:oneCellAnchor>
  <xdr:oneCellAnchor>
    <xdr:from>
      <xdr:col>18</xdr:col>
      <xdr:colOff>19050</xdr:colOff>
      <xdr:row>125</xdr:row>
      <xdr:rowOff>0</xdr:rowOff>
    </xdr:from>
    <xdr:ext cx="352425" cy="0"/>
    <xdr:pic>
      <xdr:nvPicPr>
        <xdr:cNvPr id="34" name="image3.jpg">
          <a:extLst>
            <a:ext uri="{FF2B5EF4-FFF2-40B4-BE49-F238E27FC236}">
              <a16:creationId xmlns:a16="http://schemas.microsoft.com/office/drawing/2014/main" id="{67C9ED78-5DC1-48EE-8CF5-1375713776C8}"/>
            </a:ext>
          </a:extLst>
        </xdr:cNvPr>
        <xdr:cNvPicPr preferRelativeResize="0"/>
      </xdr:nvPicPr>
      <xdr:blipFill>
        <a:blip xmlns:r="http://schemas.openxmlformats.org/officeDocument/2006/relationships" r:embed="rId2" cstate="print"/>
        <a:stretch>
          <a:fillRect/>
        </a:stretch>
      </xdr:blipFill>
      <xdr:spPr>
        <a:xfrm>
          <a:off x="13677900" y="23983950"/>
          <a:ext cx="352425" cy="0"/>
        </a:xfrm>
        <a:prstGeom prst="rect">
          <a:avLst/>
        </a:prstGeom>
        <a:noFill/>
      </xdr:spPr>
    </xdr:pic>
    <xdr:clientData fLocksWithSheet="0"/>
  </xdr:oneCellAnchor>
  <xdr:oneCellAnchor>
    <xdr:from>
      <xdr:col>8</xdr:col>
      <xdr:colOff>142875</xdr:colOff>
      <xdr:row>125</xdr:row>
      <xdr:rowOff>0</xdr:rowOff>
    </xdr:from>
    <xdr:ext cx="723900" cy="0"/>
    <xdr:pic>
      <xdr:nvPicPr>
        <xdr:cNvPr id="35" name="image2.png">
          <a:extLst>
            <a:ext uri="{FF2B5EF4-FFF2-40B4-BE49-F238E27FC236}">
              <a16:creationId xmlns:a16="http://schemas.microsoft.com/office/drawing/2014/main" id="{64974BC4-180B-482C-8CEC-7D8C7BAE2F8B}"/>
            </a:ext>
          </a:extLst>
        </xdr:cNvPr>
        <xdr:cNvPicPr preferRelativeResize="0"/>
      </xdr:nvPicPr>
      <xdr:blipFill>
        <a:blip xmlns:r="http://schemas.openxmlformats.org/officeDocument/2006/relationships" r:embed="rId3" cstate="print"/>
        <a:stretch>
          <a:fillRect/>
        </a:stretch>
      </xdr:blipFill>
      <xdr:spPr>
        <a:xfrm>
          <a:off x="6657975" y="23983950"/>
          <a:ext cx="723900" cy="0"/>
        </a:xfrm>
        <a:prstGeom prst="rect">
          <a:avLst/>
        </a:prstGeom>
        <a:noFill/>
      </xdr:spPr>
    </xdr:pic>
    <xdr:clientData fLocksWithSheet="0"/>
  </xdr:oneCellAnchor>
  <xdr:oneCellAnchor>
    <xdr:from>
      <xdr:col>13</xdr:col>
      <xdr:colOff>914400</xdr:colOff>
      <xdr:row>125</xdr:row>
      <xdr:rowOff>0</xdr:rowOff>
    </xdr:from>
    <xdr:ext cx="0" cy="0"/>
    <xdr:pic>
      <xdr:nvPicPr>
        <xdr:cNvPr id="36" name="image5.jpg" descr="http://image-guide.linternaute.com/image/350/9219162184/1390.jpg">
          <a:extLst>
            <a:ext uri="{FF2B5EF4-FFF2-40B4-BE49-F238E27FC236}">
              <a16:creationId xmlns:a16="http://schemas.microsoft.com/office/drawing/2014/main" id="{62BC352C-0446-4B28-B0DB-A4759D8C749E}"/>
            </a:ext>
          </a:extLst>
        </xdr:cNvPr>
        <xdr:cNvPicPr preferRelativeResize="0"/>
      </xdr:nvPicPr>
      <xdr:blipFill>
        <a:blip xmlns:r="http://schemas.openxmlformats.org/officeDocument/2006/relationships" r:embed="rId4" cstate="print"/>
        <a:stretch>
          <a:fillRect/>
        </a:stretch>
      </xdr:blipFill>
      <xdr:spPr>
        <a:xfrm>
          <a:off x="10801350" y="23983950"/>
          <a:ext cx="0" cy="0"/>
        </a:xfrm>
        <a:prstGeom prst="rect">
          <a:avLst/>
        </a:prstGeom>
        <a:noFill/>
      </xdr:spPr>
    </xdr:pic>
    <xdr:clientData fLocksWithSheet="0"/>
  </xdr:oneCellAnchor>
  <xdr:oneCellAnchor>
    <xdr:from>
      <xdr:col>0</xdr:col>
      <xdr:colOff>1419225</xdr:colOff>
      <xdr:row>125</xdr:row>
      <xdr:rowOff>0</xdr:rowOff>
    </xdr:from>
    <xdr:ext cx="504825" cy="0"/>
    <xdr:pic>
      <xdr:nvPicPr>
        <xdr:cNvPr id="37" name="image7.jpg" descr="marque bio  local 2009">
          <a:extLst>
            <a:ext uri="{FF2B5EF4-FFF2-40B4-BE49-F238E27FC236}">
              <a16:creationId xmlns:a16="http://schemas.microsoft.com/office/drawing/2014/main" id="{640F0169-1C83-4430-96A0-F8A9411E8812}"/>
            </a:ext>
          </a:extLst>
        </xdr:cNvPr>
        <xdr:cNvPicPr preferRelativeResize="0"/>
      </xdr:nvPicPr>
      <xdr:blipFill>
        <a:blip xmlns:r="http://schemas.openxmlformats.org/officeDocument/2006/relationships" r:embed="rId5" cstate="print"/>
        <a:stretch>
          <a:fillRect/>
        </a:stretch>
      </xdr:blipFill>
      <xdr:spPr>
        <a:xfrm>
          <a:off x="1419225" y="23983950"/>
          <a:ext cx="504825" cy="0"/>
        </a:xfrm>
        <a:prstGeom prst="rect">
          <a:avLst/>
        </a:prstGeom>
        <a:noFill/>
      </xdr:spPr>
    </xdr:pic>
    <xdr:clientData fLocksWithSheet="0"/>
  </xdr:oneCellAnchor>
  <xdr:oneCellAnchor>
    <xdr:from>
      <xdr:col>5</xdr:col>
      <xdr:colOff>247650</xdr:colOff>
      <xdr:row>125</xdr:row>
      <xdr:rowOff>0</xdr:rowOff>
    </xdr:from>
    <xdr:ext cx="581025" cy="0"/>
    <xdr:pic>
      <xdr:nvPicPr>
        <xdr:cNvPr id="38" name="image6.png">
          <a:extLst>
            <a:ext uri="{FF2B5EF4-FFF2-40B4-BE49-F238E27FC236}">
              <a16:creationId xmlns:a16="http://schemas.microsoft.com/office/drawing/2014/main" id="{91A8B72F-A500-4158-98F8-C8188ECBEEE4}"/>
            </a:ext>
          </a:extLst>
        </xdr:cNvPr>
        <xdr:cNvPicPr preferRelativeResize="0"/>
      </xdr:nvPicPr>
      <xdr:blipFill>
        <a:blip xmlns:r="http://schemas.openxmlformats.org/officeDocument/2006/relationships" r:embed="rId6" cstate="print"/>
        <a:stretch>
          <a:fillRect/>
        </a:stretch>
      </xdr:blipFill>
      <xdr:spPr>
        <a:xfrm>
          <a:off x="4619625" y="23983950"/>
          <a:ext cx="581025" cy="0"/>
        </a:xfrm>
        <a:prstGeom prst="rect">
          <a:avLst/>
        </a:prstGeom>
        <a:noFill/>
      </xdr:spPr>
    </xdr:pic>
    <xdr:clientData fLocksWithSheet="0"/>
  </xdr:oneCellAnchor>
  <xdr:oneCellAnchor>
    <xdr:from>
      <xdr:col>10</xdr:col>
      <xdr:colOff>171450</xdr:colOff>
      <xdr:row>125</xdr:row>
      <xdr:rowOff>0</xdr:rowOff>
    </xdr:from>
    <xdr:ext cx="457200" cy="0"/>
    <xdr:pic>
      <xdr:nvPicPr>
        <xdr:cNvPr id="39" name="image4.png">
          <a:extLst>
            <a:ext uri="{FF2B5EF4-FFF2-40B4-BE49-F238E27FC236}">
              <a16:creationId xmlns:a16="http://schemas.microsoft.com/office/drawing/2014/main" id="{6DE57376-C9B9-483C-93CE-0D9D17F4F3CC}"/>
            </a:ext>
          </a:extLst>
        </xdr:cNvPr>
        <xdr:cNvPicPr preferRelativeResize="0"/>
      </xdr:nvPicPr>
      <xdr:blipFill>
        <a:blip xmlns:r="http://schemas.openxmlformats.org/officeDocument/2006/relationships" r:embed="rId7" cstate="print"/>
        <a:stretch>
          <a:fillRect/>
        </a:stretch>
      </xdr:blipFill>
      <xdr:spPr>
        <a:xfrm>
          <a:off x="8115300" y="23983950"/>
          <a:ext cx="457200" cy="0"/>
        </a:xfrm>
        <a:prstGeom prst="rect">
          <a:avLst/>
        </a:prstGeom>
        <a:noFill/>
      </xdr:spPr>
    </xdr:pic>
    <xdr:clientData fLocksWithSheet="0"/>
  </xdr:oneCellAnchor>
  <xdr:oneCellAnchor>
    <xdr:from>
      <xdr:col>1</xdr:col>
      <xdr:colOff>504825</xdr:colOff>
      <xdr:row>125</xdr:row>
      <xdr:rowOff>0</xdr:rowOff>
    </xdr:from>
    <xdr:ext cx="409575" cy="0"/>
    <xdr:pic>
      <xdr:nvPicPr>
        <xdr:cNvPr id="40" name="image8.jpg">
          <a:extLst>
            <a:ext uri="{FF2B5EF4-FFF2-40B4-BE49-F238E27FC236}">
              <a16:creationId xmlns:a16="http://schemas.microsoft.com/office/drawing/2014/main" id="{4CD47AFA-B408-4D85-A1CD-5D2A7EF697FB}"/>
            </a:ext>
          </a:extLst>
        </xdr:cNvPr>
        <xdr:cNvPicPr preferRelativeResize="0"/>
      </xdr:nvPicPr>
      <xdr:blipFill>
        <a:blip xmlns:r="http://schemas.openxmlformats.org/officeDocument/2006/relationships" r:embed="rId8" cstate="print"/>
        <a:stretch>
          <a:fillRect/>
        </a:stretch>
      </xdr:blipFill>
      <xdr:spPr>
        <a:xfrm>
          <a:off x="2019300" y="23983950"/>
          <a:ext cx="409575" cy="0"/>
        </a:xfrm>
        <a:prstGeom prst="rect">
          <a:avLst/>
        </a:prstGeom>
        <a:noFill/>
      </xdr:spPr>
    </xdr:pic>
    <xdr:clientData fLocksWithSheet="0"/>
  </xdr:oneCellAnchor>
  <xdr:oneCellAnchor>
    <xdr:from>
      <xdr:col>9</xdr:col>
      <xdr:colOff>552450</xdr:colOff>
      <xdr:row>125</xdr:row>
      <xdr:rowOff>0</xdr:rowOff>
    </xdr:from>
    <xdr:ext cx="485775" cy="0"/>
    <xdr:pic>
      <xdr:nvPicPr>
        <xdr:cNvPr id="41" name="image2.png">
          <a:extLst>
            <a:ext uri="{FF2B5EF4-FFF2-40B4-BE49-F238E27FC236}">
              <a16:creationId xmlns:a16="http://schemas.microsoft.com/office/drawing/2014/main" id="{5C5DD9E4-899C-42D8-9C64-7BFD443BDBD4}"/>
            </a:ext>
          </a:extLst>
        </xdr:cNvPr>
        <xdr:cNvPicPr preferRelativeResize="0"/>
      </xdr:nvPicPr>
      <xdr:blipFill>
        <a:blip xmlns:r="http://schemas.openxmlformats.org/officeDocument/2006/relationships" r:embed="rId3" cstate="print"/>
        <a:stretch>
          <a:fillRect/>
        </a:stretch>
      </xdr:blipFill>
      <xdr:spPr>
        <a:xfrm>
          <a:off x="7781925" y="23983950"/>
          <a:ext cx="485775" cy="0"/>
        </a:xfrm>
        <a:prstGeom prst="rect">
          <a:avLst/>
        </a:prstGeom>
        <a:noFill/>
      </xdr:spPr>
    </xdr:pic>
    <xdr:clientData fLocksWithSheet="0"/>
  </xdr:oneCellAnchor>
  <xdr:oneCellAnchor>
    <xdr:from>
      <xdr:col>5</xdr:col>
      <xdr:colOff>438150</xdr:colOff>
      <xdr:row>125</xdr:row>
      <xdr:rowOff>0</xdr:rowOff>
    </xdr:from>
    <xdr:ext cx="571500" cy="0"/>
    <xdr:pic>
      <xdr:nvPicPr>
        <xdr:cNvPr id="42" name="image6.png">
          <a:extLst>
            <a:ext uri="{FF2B5EF4-FFF2-40B4-BE49-F238E27FC236}">
              <a16:creationId xmlns:a16="http://schemas.microsoft.com/office/drawing/2014/main" id="{CBF70E22-1424-47D0-BA11-9E9FD1D56C7B}"/>
            </a:ext>
          </a:extLst>
        </xdr:cNvPr>
        <xdr:cNvPicPr preferRelativeResize="0"/>
      </xdr:nvPicPr>
      <xdr:blipFill>
        <a:blip xmlns:r="http://schemas.openxmlformats.org/officeDocument/2006/relationships" r:embed="rId6" cstate="print"/>
        <a:stretch>
          <a:fillRect/>
        </a:stretch>
      </xdr:blipFill>
      <xdr:spPr>
        <a:xfrm>
          <a:off x="4810125" y="23983950"/>
          <a:ext cx="571500" cy="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xdr:from>
      <xdr:col>1</xdr:col>
      <xdr:colOff>4474322</xdr:colOff>
      <xdr:row>33</xdr:row>
      <xdr:rowOff>84418</xdr:rowOff>
    </xdr:from>
    <xdr:to>
      <xdr:col>3</xdr:col>
      <xdr:colOff>597647</xdr:colOff>
      <xdr:row>35</xdr:row>
      <xdr:rowOff>38101</xdr:rowOff>
    </xdr:to>
    <xdr:sp macro="" textlink="">
      <xdr:nvSpPr>
        <xdr:cNvPr id="2" name="Text Box 1">
          <a:extLst>
            <a:ext uri="{FF2B5EF4-FFF2-40B4-BE49-F238E27FC236}">
              <a16:creationId xmlns:a16="http://schemas.microsoft.com/office/drawing/2014/main" id="{37CFCC81-16B8-41C9-9239-C7F729CBB104}"/>
            </a:ext>
          </a:extLst>
        </xdr:cNvPr>
        <xdr:cNvSpPr txBox="1">
          <a:spLocks noChangeArrowheads="1"/>
        </xdr:cNvSpPr>
      </xdr:nvSpPr>
      <xdr:spPr bwMode="auto">
        <a:xfrm>
          <a:off x="5093447" y="11238193"/>
          <a:ext cx="2076450" cy="344208"/>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Montant pris en compte dans le compte d'exploitation annuel </a:t>
          </a: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xdr:txBody>
    </xdr:sp>
    <xdr:clientData/>
  </xdr:twoCellAnchor>
  <xdr:twoCellAnchor>
    <xdr:from>
      <xdr:col>2</xdr:col>
      <xdr:colOff>619125</xdr:colOff>
      <xdr:row>31</xdr:row>
      <xdr:rowOff>0</xdr:rowOff>
    </xdr:from>
    <xdr:to>
      <xdr:col>2</xdr:col>
      <xdr:colOff>628650</xdr:colOff>
      <xdr:row>32</xdr:row>
      <xdr:rowOff>104775</xdr:rowOff>
    </xdr:to>
    <xdr:sp macro="" textlink="">
      <xdr:nvSpPr>
        <xdr:cNvPr id="3" name="Line 2">
          <a:extLst>
            <a:ext uri="{FF2B5EF4-FFF2-40B4-BE49-F238E27FC236}">
              <a16:creationId xmlns:a16="http://schemas.microsoft.com/office/drawing/2014/main" id="{67F4AC9E-68A9-4E7B-AEC1-F69D785A8D39}"/>
            </a:ext>
          </a:extLst>
        </xdr:cNvPr>
        <xdr:cNvSpPr>
          <a:spLocks noChangeShapeType="1"/>
        </xdr:cNvSpPr>
      </xdr:nvSpPr>
      <xdr:spPr bwMode="auto">
        <a:xfrm>
          <a:off x="6448425" y="9429750"/>
          <a:ext cx="9525" cy="304800"/>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266700</xdr:colOff>
      <xdr:row>27</xdr:row>
      <xdr:rowOff>19050</xdr:rowOff>
    </xdr:from>
    <xdr:to>
      <xdr:col>12</xdr:col>
      <xdr:colOff>342900</xdr:colOff>
      <xdr:row>31</xdr:row>
      <xdr:rowOff>28575</xdr:rowOff>
    </xdr:to>
    <xdr:sp macro="" textlink="">
      <xdr:nvSpPr>
        <xdr:cNvPr id="2" name="Text Box 1">
          <a:extLst>
            <a:ext uri="{FF2B5EF4-FFF2-40B4-BE49-F238E27FC236}">
              <a16:creationId xmlns:a16="http://schemas.microsoft.com/office/drawing/2014/main" id="{E2F415E5-5B39-47C6-901A-6FB526830F3E}"/>
            </a:ext>
          </a:extLst>
        </xdr:cNvPr>
        <xdr:cNvSpPr txBox="1">
          <a:spLocks noChangeArrowheads="1"/>
        </xdr:cNvSpPr>
      </xdr:nvSpPr>
      <xdr:spPr bwMode="auto">
        <a:xfrm>
          <a:off x="8648700" y="4762500"/>
          <a:ext cx="3171825" cy="6572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Montant pris en compte dans le compte d'exploitation annuel </a:t>
          </a: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xdr:txBody>
    </xdr:sp>
    <xdr:clientData/>
  </xdr:twoCellAnchor>
  <xdr:twoCellAnchor>
    <xdr:from>
      <xdr:col>11</xdr:col>
      <xdr:colOff>352425</xdr:colOff>
      <xdr:row>25</xdr:row>
      <xdr:rowOff>28575</xdr:rowOff>
    </xdr:from>
    <xdr:to>
      <xdr:col>11</xdr:col>
      <xdr:colOff>361950</xdr:colOff>
      <xdr:row>27</xdr:row>
      <xdr:rowOff>9525</xdr:rowOff>
    </xdr:to>
    <xdr:sp macro="" textlink="">
      <xdr:nvSpPr>
        <xdr:cNvPr id="3" name="Line 2">
          <a:extLst>
            <a:ext uri="{FF2B5EF4-FFF2-40B4-BE49-F238E27FC236}">
              <a16:creationId xmlns:a16="http://schemas.microsoft.com/office/drawing/2014/main" id="{59281225-C06A-4101-8C19-4D57D4D057C6}"/>
            </a:ext>
          </a:extLst>
        </xdr:cNvPr>
        <xdr:cNvSpPr>
          <a:spLocks noChangeShapeType="1"/>
        </xdr:cNvSpPr>
      </xdr:nvSpPr>
      <xdr:spPr bwMode="auto">
        <a:xfrm>
          <a:off x="9458325" y="4448175"/>
          <a:ext cx="9525" cy="304800"/>
        </a:xfrm>
        <a:prstGeom prst="line">
          <a:avLst/>
        </a:prstGeom>
        <a:noFill/>
        <a:ln w="9525">
          <a:solidFill>
            <a:srgbClr val="000000"/>
          </a:solidFill>
          <a:round/>
          <a:headEnd/>
          <a:tailEnd type="triangle" w="med" len="med"/>
        </a:ln>
      </xdr:spPr>
    </xdr:sp>
    <xdr:clientData/>
  </xdr:twoCellAnchor>
  <xdr:twoCellAnchor>
    <xdr:from>
      <xdr:col>10</xdr:col>
      <xdr:colOff>266700</xdr:colOff>
      <xdr:row>32</xdr:row>
      <xdr:rowOff>0</xdr:rowOff>
    </xdr:from>
    <xdr:to>
      <xdr:col>12</xdr:col>
      <xdr:colOff>342900</xdr:colOff>
      <xdr:row>32</xdr:row>
      <xdr:rowOff>38100</xdr:rowOff>
    </xdr:to>
    <xdr:sp macro="" textlink="">
      <xdr:nvSpPr>
        <xdr:cNvPr id="4" name="Text Box 1">
          <a:extLst>
            <a:ext uri="{FF2B5EF4-FFF2-40B4-BE49-F238E27FC236}">
              <a16:creationId xmlns:a16="http://schemas.microsoft.com/office/drawing/2014/main" id="{3D962322-CB51-4000-A969-B21F1A34DC0E}"/>
            </a:ext>
          </a:extLst>
        </xdr:cNvPr>
        <xdr:cNvSpPr txBox="1">
          <a:spLocks noChangeArrowheads="1"/>
        </xdr:cNvSpPr>
      </xdr:nvSpPr>
      <xdr:spPr bwMode="auto">
        <a:xfrm>
          <a:off x="8648700" y="5553075"/>
          <a:ext cx="3171825" cy="381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fr-FR" sz="1000" b="1" i="0" u="none" strike="noStrike" baseline="0">
              <a:solidFill>
                <a:srgbClr val="000000"/>
              </a:solidFill>
              <a:latin typeface="Arial"/>
              <a:cs typeface="Arial"/>
            </a:rPr>
            <a:t>Montant pris en compte dans le compte d'exploitation annuel </a:t>
          </a:r>
          <a:endParaRPr lang="fr-FR" sz="1000" b="0" i="0" u="none" strike="noStrike" baseline="0">
            <a:solidFill>
              <a:srgbClr val="000000"/>
            </a:solidFill>
            <a:latin typeface="Arial"/>
            <a:cs typeface="Arial"/>
          </a:endParaRPr>
        </a:p>
        <a:p>
          <a:pPr algn="ctr" rtl="0">
            <a:defRPr sz="1000"/>
          </a:pPr>
          <a:endParaRPr lang="fr-FR"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447675</xdr:colOff>
      <xdr:row>3</xdr:row>
      <xdr:rowOff>114300</xdr:rowOff>
    </xdr:from>
    <xdr:to>
      <xdr:col>6</xdr:col>
      <xdr:colOff>512445</xdr:colOff>
      <xdr:row>4</xdr:row>
      <xdr:rowOff>131444</xdr:rowOff>
    </xdr:to>
    <xdr:sp macro="" textlink="">
      <xdr:nvSpPr>
        <xdr:cNvPr id="2" name="Text Box 5">
          <a:extLst>
            <a:ext uri="{FF2B5EF4-FFF2-40B4-BE49-F238E27FC236}">
              <a16:creationId xmlns:a16="http://schemas.microsoft.com/office/drawing/2014/main" id="{9022DE28-6DD5-4589-845A-3A94636C953B}"/>
            </a:ext>
          </a:extLst>
        </xdr:cNvPr>
        <xdr:cNvSpPr txBox="1">
          <a:spLocks noChangeArrowheads="1"/>
        </xdr:cNvSpPr>
      </xdr:nvSpPr>
      <xdr:spPr bwMode="auto">
        <a:xfrm>
          <a:off x="6520815" y="1615440"/>
          <a:ext cx="76200" cy="20383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nnexe%201B%20CDC%20CEDT%20-%20Valorisation%20Prix%20Repas%20-%20Partie%20alimentaire-%20version%20d&#233;fini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lorence\Library\Containers\com.apple.mail\Data\Library\Mail%20Downloads\D8C56E47-2197-4076-87E6-93402DA95519\OMQ%20CEDT%20Ermont%20Mai%202011%20AD.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H1%20-%20OMQ%20-%20Juin%202010%20AD%20V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ie Alimentaire "/>
      <sheetName val="cahier de grammage standart"/>
      <sheetName val="cahier de grammage Bio"/>
      <sheetName val="cahier de grammage label"/>
      <sheetName val="Paramètres"/>
    </sheetNames>
    <sheetDataSet>
      <sheetData sheetId="0"/>
      <sheetData sheetId="1"/>
      <sheetData sheetId="2"/>
      <sheetData sheetId="3"/>
      <sheetData sheetId="4">
        <row r="2">
          <cell r="A2" t="str">
            <v>Surgelé</v>
          </cell>
          <cell r="B2" t="str">
            <v>AOC</v>
          </cell>
        </row>
        <row r="3">
          <cell r="A3" t="str">
            <v>Assemblage</v>
          </cell>
          <cell r="B3" t="str">
            <v>AOP</v>
          </cell>
        </row>
        <row r="4">
          <cell r="A4" t="str">
            <v>Conserve</v>
          </cell>
          <cell r="B4" t="str">
            <v>IGP</v>
          </cell>
        </row>
        <row r="5">
          <cell r="A5" t="str">
            <v>Surgelé</v>
          </cell>
          <cell r="B5" t="str">
            <v>Label Rouge</v>
          </cell>
        </row>
        <row r="6">
          <cell r="A6" t="str">
            <v>4ème Gamme</v>
          </cell>
          <cell r="B6" t="str">
            <v>STG</v>
          </cell>
        </row>
        <row r="7">
          <cell r="A7" t="str">
            <v>5ème Gamme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_Adm"/>
      <sheetName val="Accueil"/>
      <sheetName val="Synthese_OUT"/>
      <sheetName val="BDAudit_IN"/>
      <sheetName val="BDCahier grammage_IN"/>
      <sheetName val="BDLargeur Gamme_IN"/>
      <sheetName val="Prix_IN"/>
      <sheetName val="Grammage_IN"/>
      <sheetName val="Nature_IN"/>
      <sheetName val="Origine_IN"/>
      <sheetName val="Renouvellement_IN"/>
      <sheetName val="Frais_OUT"/>
      <sheetName val="Completude_IN"/>
      <sheetName val="Pilotage_IN"/>
      <sheetName val="Hygiene_IN"/>
      <sheetName val="Satisfaction_IN"/>
      <sheetName val="Graph1"/>
      <sheetName val="QualiteServiceConvive_IN"/>
      <sheetName val="PointDenree_IN"/>
      <sheetName val="Orga W"/>
      <sheetName val="LGDebut_IN"/>
      <sheetName val="LGService_IN"/>
      <sheetName val="LGFin_IN"/>
      <sheetName val="Detail_CDG_Out"/>
      <sheetName val="Detail_LDG_OUT"/>
      <sheetName val="Paramêtres Liste_Admin"/>
      <sheetName val="Synthese_TMP"/>
      <sheetName val="Offre Ali mai nov 2009"/>
      <sheetName val="Offre Ali Juin Nov 2010"/>
      <sheetName val="Origine produits"/>
      <sheetName val="Comparatif menu"/>
      <sheetName val="Evolution 08 09 10 11"/>
      <sheetName val="Offre Ali MAi 2011"/>
      <sheetName val="Evolution QSC"/>
      <sheetName val="Evolution Hygiène"/>
      <sheetName val="PENALITES"/>
    </sheetNames>
    <sheetDataSet>
      <sheetData sheetId="0">
        <row r="18">
          <cell r="B18" t="str">
            <v>Entrées ind</v>
          </cell>
        </row>
        <row r="19">
          <cell r="B19" t="str">
            <v>Entrées vrac</v>
          </cell>
        </row>
        <row r="20">
          <cell r="B20" t="str">
            <v>Plats Garnis</v>
          </cell>
        </row>
        <row r="21">
          <cell r="B21" t="str">
            <v>Grillade</v>
          </cell>
        </row>
        <row r="22">
          <cell r="B22" t="str">
            <v>Légumes</v>
          </cell>
        </row>
        <row r="23">
          <cell r="B23" t="str">
            <v xml:space="preserve">Produits laitiers </v>
          </cell>
        </row>
        <row r="24">
          <cell r="B24" t="str">
            <v>Desserts ind</v>
          </cell>
        </row>
        <row r="25">
          <cell r="B25" t="str">
            <v>Desserts vrac</v>
          </cell>
        </row>
        <row r="26">
          <cell r="B26" t="str">
            <v>Boisson</v>
          </cell>
        </row>
        <row r="27">
          <cell r="B27" t="str">
            <v>Pour utilisation future</v>
          </cell>
        </row>
        <row r="28">
          <cell r="B28" t="str">
            <v>Pour utilisation future</v>
          </cell>
        </row>
        <row r="29">
          <cell r="B29" t="str">
            <v>Pour utilisation future</v>
          </cell>
        </row>
        <row r="30">
          <cell r="B30" t="str">
            <v>Pour utilisation future</v>
          </cell>
        </row>
        <row r="31">
          <cell r="B31" t="str">
            <v>Pour utilisation future</v>
          </cell>
        </row>
        <row r="32">
          <cell r="B32" t="str">
            <v>Pour utilisation future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ueil"/>
      <sheetName val="Synthese_OUT"/>
      <sheetName val="Param_Adm"/>
      <sheetName val="BDAudit_IN"/>
      <sheetName val="BDCahier grammage_IN"/>
      <sheetName val="BDLargeur Gamme_IN"/>
      <sheetName val="Prix_IN"/>
      <sheetName val="Grammage_IN"/>
      <sheetName val="Nature_IN"/>
      <sheetName val="Temperature_IN"/>
      <sheetName val="Renouvellement_IN"/>
      <sheetName val="Frais_OUT"/>
      <sheetName val="Completude_IN"/>
      <sheetName val="Pilotage_IN"/>
      <sheetName val="Hygiene_IN"/>
      <sheetName val="Satisfaction_IN"/>
      <sheetName val="QualiteServiceConvive_IN"/>
      <sheetName val="PointDenree_IN"/>
      <sheetName val="Orga W"/>
      <sheetName val="LGDebut_IN"/>
      <sheetName val="LGService_IN"/>
      <sheetName val="LGFin_IN"/>
      <sheetName val="Detail_CDG_Out"/>
      <sheetName val="Detail_LDG_OUT"/>
      <sheetName val="Paramêtres Liste_Admin"/>
      <sheetName val="Evolution globale 2008 2009"/>
      <sheetName val="Synthese_TMP"/>
      <sheetName val="Evolution hygiène"/>
      <sheetName val="Evolution QSC"/>
      <sheetName val="Origine des frigos Juin 2010"/>
      <sheetName val="Offre Ali 2010"/>
      <sheetName val="Feuil2"/>
      <sheetName val="Organisat° travail  - Fiche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
          <cell r="C2" t="str">
            <v>X</v>
          </cell>
        </row>
      </sheetData>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834BC-1BFF-4B18-9200-C80359EE5010}">
  <dimension ref="A1:AE941"/>
  <sheetViews>
    <sheetView zoomScale="70" zoomScaleNormal="70" workbookViewId="0">
      <selection activeCell="O140" sqref="O140"/>
    </sheetView>
  </sheetViews>
  <sheetFormatPr baseColWidth="10" defaultColWidth="14.44140625" defaultRowHeight="15" customHeight="1"/>
  <cols>
    <col min="1" max="1" width="22.77734375" style="216" customWidth="1"/>
    <col min="2" max="2" width="11.21875" style="216" customWidth="1"/>
    <col min="3" max="3" width="12" style="454" customWidth="1"/>
    <col min="4" max="4" width="10.77734375" style="216" customWidth="1"/>
    <col min="5" max="5" width="13.21875" style="216" customWidth="1"/>
    <col min="6" max="31" width="10.77734375" style="216" customWidth="1"/>
    <col min="32" max="16384" width="14.44140625" style="216"/>
  </cols>
  <sheetData>
    <row r="1" spans="1:31" ht="21">
      <c r="A1" s="556" t="s">
        <v>142</v>
      </c>
      <c r="B1" s="557"/>
      <c r="C1" s="557"/>
      <c r="D1" s="557"/>
      <c r="E1" s="557"/>
      <c r="F1" s="557"/>
      <c r="G1" s="557"/>
      <c r="H1" s="557"/>
      <c r="I1" s="557"/>
      <c r="J1" s="557"/>
      <c r="K1" s="557"/>
      <c r="L1" s="557"/>
      <c r="M1" s="557"/>
      <c r="N1" s="557"/>
      <c r="O1" s="557"/>
      <c r="P1" s="557"/>
      <c r="Q1" s="557"/>
      <c r="R1" s="557"/>
      <c r="S1" s="557"/>
      <c r="T1" s="557"/>
      <c r="U1" s="557"/>
      <c r="V1" s="215"/>
      <c r="W1" s="215"/>
      <c r="X1" s="215"/>
    </row>
    <row r="2" spans="1:31" s="219" customFormat="1" ht="30.75" customHeight="1">
      <c r="A2" s="558" t="s">
        <v>102</v>
      </c>
      <c r="B2" s="558"/>
      <c r="C2" s="558"/>
      <c r="D2" s="558"/>
      <c r="E2" s="558"/>
      <c r="F2" s="558"/>
      <c r="G2" s="558"/>
      <c r="H2" s="558"/>
      <c r="I2" s="558"/>
      <c r="J2" s="558"/>
      <c r="K2" s="558"/>
      <c r="L2" s="558"/>
      <c r="M2" s="558"/>
      <c r="N2" s="217"/>
      <c r="O2" s="217"/>
      <c r="P2" s="217"/>
      <c r="Q2" s="217"/>
      <c r="R2" s="217"/>
      <c r="S2" s="217"/>
      <c r="T2" s="217"/>
      <c r="U2" s="217"/>
      <c r="V2" s="217"/>
      <c r="W2" s="217"/>
      <c r="X2" s="217"/>
      <c r="Y2" s="218"/>
      <c r="Z2" s="218"/>
      <c r="AA2" s="218"/>
      <c r="AB2" s="218"/>
      <c r="AC2" s="218"/>
      <c r="AD2" s="218"/>
      <c r="AE2" s="218"/>
    </row>
    <row r="3" spans="1:31" s="219" customFormat="1" ht="14.4">
      <c r="A3" s="220" t="s">
        <v>103</v>
      </c>
      <c r="B3" s="217"/>
      <c r="C3" s="427"/>
      <c r="D3" s="217"/>
      <c r="E3" s="217"/>
      <c r="F3" s="217"/>
      <c r="G3" s="217"/>
      <c r="H3" s="217"/>
      <c r="I3" s="217"/>
      <c r="J3" s="217"/>
      <c r="K3" s="221"/>
      <c r="L3" s="221"/>
      <c r="M3" s="217"/>
      <c r="N3" s="217"/>
      <c r="O3" s="217"/>
      <c r="P3" s="217"/>
      <c r="Q3" s="217"/>
      <c r="R3" s="217"/>
      <c r="S3" s="217"/>
      <c r="T3" s="217"/>
      <c r="U3" s="217"/>
      <c r="V3" s="217"/>
      <c r="W3" s="217"/>
      <c r="X3" s="217"/>
      <c r="Y3" s="218"/>
      <c r="Z3" s="218"/>
      <c r="AA3" s="218"/>
      <c r="AB3" s="218"/>
      <c r="AC3" s="218"/>
      <c r="AD3" s="218"/>
      <c r="AE3" s="218"/>
    </row>
    <row r="4" spans="1:31" s="219" customFormat="1" ht="14.4">
      <c r="A4" s="220"/>
      <c r="B4" s="217"/>
      <c r="C4" s="427"/>
      <c r="D4" s="217"/>
      <c r="E4" s="217"/>
      <c r="F4" s="217"/>
      <c r="G4" s="217"/>
      <c r="H4" s="217"/>
      <c r="I4" s="217"/>
      <c r="J4" s="217"/>
      <c r="K4" s="221"/>
      <c r="L4" s="221"/>
      <c r="M4" s="217"/>
      <c r="N4" s="217"/>
      <c r="O4" s="217"/>
      <c r="P4" s="217"/>
      <c r="Q4" s="217"/>
      <c r="R4" s="217"/>
      <c r="S4" s="217"/>
      <c r="T4" s="217"/>
      <c r="U4" s="217"/>
      <c r="V4" s="217"/>
      <c r="W4" s="217"/>
      <c r="X4" s="217"/>
      <c r="Y4" s="218"/>
      <c r="Z4" s="218"/>
      <c r="AA4" s="218"/>
      <c r="AB4" s="218"/>
      <c r="AC4" s="218"/>
      <c r="AD4" s="218"/>
      <c r="AE4" s="218"/>
    </row>
    <row r="5" spans="1:31" s="219" customFormat="1" ht="25.8">
      <c r="A5" s="464" t="s">
        <v>165</v>
      </c>
      <c r="B5" s="462"/>
      <c r="C5" s="463"/>
      <c r="D5" s="217"/>
      <c r="E5" s="217"/>
      <c r="F5" s="217"/>
      <c r="G5" s="217"/>
      <c r="H5" s="217"/>
      <c r="I5" s="217"/>
      <c r="J5" s="217"/>
      <c r="K5" s="221"/>
      <c r="L5" s="221"/>
      <c r="M5" s="217"/>
      <c r="N5" s="217"/>
      <c r="O5" s="217"/>
      <c r="P5" s="217"/>
      <c r="Q5" s="217"/>
      <c r="R5" s="217"/>
      <c r="S5" s="217"/>
      <c r="T5" s="217"/>
      <c r="U5" s="217"/>
      <c r="V5" s="217"/>
      <c r="W5" s="217"/>
      <c r="X5" s="217"/>
      <c r="Y5" s="218"/>
      <c r="Z5" s="218"/>
      <c r="AA5" s="218"/>
      <c r="AB5" s="218"/>
      <c r="AC5" s="218"/>
      <c r="AD5" s="218"/>
      <c r="AE5" s="218"/>
    </row>
    <row r="6" spans="1:31" s="219" customFormat="1" ht="21">
      <c r="A6" s="461"/>
      <c r="B6" s="462"/>
      <c r="C6" s="463"/>
      <c r="D6" s="217"/>
      <c r="E6" s="217"/>
      <c r="F6" s="217"/>
      <c r="G6" s="217"/>
      <c r="H6" s="217"/>
      <c r="I6" s="217"/>
      <c r="J6" s="217"/>
      <c r="K6" s="221"/>
      <c r="L6" s="221"/>
      <c r="M6" s="217"/>
      <c r="N6" s="217"/>
      <c r="O6" s="217"/>
      <c r="P6" s="217"/>
      <c r="Q6" s="217"/>
      <c r="R6" s="217"/>
      <c r="S6" s="217"/>
      <c r="T6" s="217"/>
      <c r="U6" s="217"/>
      <c r="V6" s="217"/>
      <c r="W6" s="217"/>
      <c r="X6" s="217"/>
      <c r="Y6" s="218"/>
      <c r="Z6" s="218"/>
      <c r="AA6" s="218"/>
      <c r="AB6" s="218"/>
      <c r="AC6" s="218"/>
      <c r="AD6" s="218"/>
      <c r="AE6" s="218"/>
    </row>
    <row r="7" spans="1:31" s="219" customFormat="1" thickBot="1">
      <c r="A7" s="371" t="s">
        <v>151</v>
      </c>
      <c r="B7" s="372"/>
      <c r="C7" s="428"/>
      <c r="D7" s="372"/>
      <c r="E7" s="372"/>
      <c r="F7" s="372"/>
      <c r="G7" s="372"/>
      <c r="H7" s="372"/>
      <c r="I7" s="372"/>
      <c r="J7" s="372"/>
      <c r="K7" s="373"/>
      <c r="L7" s="373"/>
      <c r="M7" s="372"/>
      <c r="N7" s="372"/>
      <c r="O7" s="372"/>
      <c r="P7" s="372"/>
      <c r="Q7" s="372"/>
      <c r="R7" s="372"/>
      <c r="S7" s="372"/>
      <c r="T7" s="217"/>
      <c r="U7" s="217"/>
      <c r="V7" s="217"/>
      <c r="W7" s="217"/>
      <c r="X7" s="217"/>
      <c r="Y7" s="218"/>
      <c r="Z7" s="218"/>
      <c r="AA7" s="218"/>
      <c r="AB7" s="218"/>
      <c r="AC7" s="218"/>
      <c r="AD7" s="218"/>
      <c r="AE7" s="218"/>
    </row>
    <row r="8" spans="1:31" s="219" customFormat="1" ht="14.4">
      <c r="A8" s="391"/>
      <c r="B8" s="392" t="s">
        <v>115</v>
      </c>
      <c r="C8" s="429" t="s">
        <v>149</v>
      </c>
      <c r="D8" s="217"/>
      <c r="E8" s="217"/>
      <c r="F8" s="217"/>
      <c r="G8" s="217"/>
      <c r="H8" s="217"/>
      <c r="I8" s="217"/>
      <c r="J8" s="217"/>
      <c r="K8" s="221"/>
      <c r="L8" s="221"/>
      <c r="M8" s="217"/>
      <c r="N8" s="217"/>
      <c r="O8" s="217"/>
      <c r="P8" s="217"/>
      <c r="Q8" s="217"/>
      <c r="R8" s="217"/>
      <c r="S8" s="217"/>
      <c r="T8" s="217"/>
      <c r="U8" s="217"/>
      <c r="V8" s="217"/>
      <c r="W8" s="217"/>
      <c r="X8" s="217"/>
      <c r="Y8" s="218"/>
      <c r="Z8" s="218"/>
      <c r="AA8" s="218"/>
      <c r="AB8" s="218"/>
      <c r="AC8" s="218"/>
      <c r="AD8" s="218"/>
      <c r="AE8" s="218"/>
    </row>
    <row r="9" spans="1:31" s="219" customFormat="1" ht="14.4">
      <c r="A9" s="393" t="s">
        <v>152</v>
      </c>
      <c r="B9" s="430"/>
      <c r="C9" s="430"/>
      <c r="D9" s="217"/>
      <c r="E9" s="217"/>
      <c r="F9" s="217"/>
      <c r="H9" s="217"/>
      <c r="I9" s="217"/>
      <c r="J9" s="217"/>
      <c r="K9" s="221"/>
      <c r="L9" s="221"/>
      <c r="M9" s="217"/>
      <c r="N9" s="217"/>
      <c r="O9" s="217"/>
      <c r="P9" s="217"/>
      <c r="Q9" s="217"/>
      <c r="R9" s="217"/>
      <c r="S9" s="217"/>
      <c r="T9" s="217"/>
      <c r="U9" s="217"/>
      <c r="V9" s="217"/>
      <c r="W9" s="217"/>
      <c r="X9" s="217"/>
      <c r="Y9" s="218"/>
      <c r="Z9" s="218"/>
      <c r="AA9" s="218"/>
      <c r="AB9" s="218"/>
      <c r="AC9" s="218"/>
      <c r="AD9" s="218"/>
      <c r="AE9" s="218"/>
    </row>
    <row r="10" spans="1:31" s="219" customFormat="1" ht="14.4">
      <c r="A10" s="393" t="s">
        <v>153</v>
      </c>
      <c r="B10" s="430"/>
      <c r="C10" s="430"/>
      <c r="D10" s="217"/>
      <c r="E10" s="217"/>
      <c r="F10" s="217"/>
      <c r="G10" s="217"/>
      <c r="H10" s="217"/>
      <c r="I10" s="217"/>
      <c r="J10" s="217"/>
      <c r="K10" s="221"/>
      <c r="L10" s="221"/>
      <c r="M10" s="217"/>
      <c r="N10" s="217"/>
      <c r="O10" s="217"/>
      <c r="P10" s="217"/>
      <c r="Q10" s="217"/>
      <c r="R10" s="217"/>
      <c r="S10" s="217"/>
      <c r="T10" s="217"/>
      <c r="U10" s="217"/>
      <c r="V10" s="217"/>
      <c r="W10" s="217"/>
      <c r="X10" s="217"/>
      <c r="Y10" s="218"/>
      <c r="Z10" s="218"/>
      <c r="AA10" s="218"/>
      <c r="AB10" s="218"/>
      <c r="AC10" s="218"/>
      <c r="AD10" s="218"/>
      <c r="AE10" s="218"/>
    </row>
    <row r="11" spans="1:31" s="219" customFormat="1" thickBot="1">
      <c r="A11" s="394" t="s">
        <v>150</v>
      </c>
      <c r="B11" s="431"/>
      <c r="C11" s="431"/>
      <c r="D11" s="217"/>
      <c r="E11" s="217"/>
      <c r="F11" s="217"/>
      <c r="G11" s="217"/>
      <c r="H11" s="217"/>
      <c r="I11" s="217"/>
      <c r="J11" s="217"/>
      <c r="K11" s="221"/>
      <c r="L11" s="221"/>
      <c r="M11" s="217"/>
      <c r="N11" s="217"/>
      <c r="O11" s="217"/>
      <c r="P11" s="217"/>
      <c r="Q11" s="217"/>
      <c r="R11" s="217"/>
      <c r="S11" s="217"/>
      <c r="T11" s="217"/>
      <c r="U11" s="217"/>
      <c r="V11" s="217"/>
      <c r="W11" s="217"/>
      <c r="X11" s="217"/>
      <c r="Y11" s="218"/>
      <c r="Z11" s="218"/>
      <c r="AA11" s="218"/>
      <c r="AB11" s="218"/>
      <c r="AC11" s="218"/>
      <c r="AD11" s="218"/>
      <c r="AE11" s="218"/>
    </row>
    <row r="12" spans="1:31" s="219" customFormat="1" thickBot="1">
      <c r="A12" s="220"/>
      <c r="B12" s="217"/>
      <c r="C12" s="427"/>
      <c r="D12" s="217"/>
      <c r="E12" s="217"/>
      <c r="F12" s="217"/>
      <c r="G12" s="217"/>
      <c r="H12" s="217"/>
      <c r="I12" s="217"/>
      <c r="J12" s="217"/>
      <c r="K12" s="221"/>
      <c r="L12" s="221"/>
      <c r="M12" s="217"/>
      <c r="N12" s="217"/>
      <c r="O12" s="217"/>
      <c r="P12" s="217"/>
      <c r="Q12" s="217"/>
      <c r="R12" s="217"/>
      <c r="S12" s="217"/>
      <c r="T12" s="217"/>
      <c r="U12" s="217"/>
      <c r="V12" s="217"/>
      <c r="W12" s="217"/>
      <c r="X12" s="217"/>
      <c r="Y12" s="218"/>
      <c r="Z12" s="218"/>
      <c r="AA12" s="218"/>
      <c r="AB12" s="218"/>
      <c r="AC12" s="218"/>
      <c r="AD12" s="218"/>
      <c r="AE12" s="218"/>
    </row>
    <row r="13" spans="1:31" thickBot="1">
      <c r="A13" s="543" t="s">
        <v>104</v>
      </c>
      <c r="B13" s="545" t="s">
        <v>105</v>
      </c>
      <c r="C13" s="541"/>
      <c r="D13" s="541"/>
      <c r="E13" s="542"/>
      <c r="F13" s="546" t="s">
        <v>106</v>
      </c>
      <c r="G13" s="541"/>
      <c r="H13" s="541"/>
      <c r="I13" s="542"/>
      <c r="J13" s="546" t="s">
        <v>107</v>
      </c>
      <c r="K13" s="541"/>
      <c r="L13" s="541"/>
      <c r="M13" s="542"/>
      <c r="N13" s="545" t="s">
        <v>108</v>
      </c>
      <c r="O13" s="541"/>
      <c r="P13" s="541"/>
      <c r="Q13" s="547"/>
      <c r="R13" s="540" t="s">
        <v>109</v>
      </c>
      <c r="S13" s="541"/>
      <c r="T13" s="541"/>
      <c r="U13" s="542"/>
      <c r="V13" s="222"/>
      <c r="W13" s="222"/>
      <c r="X13" s="222"/>
    </row>
    <row r="14" spans="1:31" thickBot="1">
      <c r="A14" s="544"/>
      <c r="B14" s="465" t="s">
        <v>110</v>
      </c>
      <c r="C14" s="432" t="s">
        <v>111</v>
      </c>
      <c r="D14" s="225" t="s">
        <v>112</v>
      </c>
      <c r="E14" s="226" t="s">
        <v>113</v>
      </c>
      <c r="F14" s="223" t="s">
        <v>110</v>
      </c>
      <c r="G14" s="224" t="s">
        <v>111</v>
      </c>
      <c r="H14" s="225" t="s">
        <v>112</v>
      </c>
      <c r="I14" s="226" t="s">
        <v>113</v>
      </c>
      <c r="J14" s="223" t="s">
        <v>110</v>
      </c>
      <c r="K14" s="224" t="s">
        <v>111</v>
      </c>
      <c r="L14" s="225" t="s">
        <v>112</v>
      </c>
      <c r="M14" s="226" t="s">
        <v>113</v>
      </c>
      <c r="N14" s="223" t="s">
        <v>110</v>
      </c>
      <c r="O14" s="224" t="s">
        <v>111</v>
      </c>
      <c r="P14" s="225" t="s">
        <v>112</v>
      </c>
      <c r="Q14" s="226" t="s">
        <v>113</v>
      </c>
      <c r="R14" s="223" t="s">
        <v>110</v>
      </c>
      <c r="S14" s="224" t="s">
        <v>111</v>
      </c>
      <c r="T14" s="225" t="s">
        <v>112</v>
      </c>
      <c r="U14" s="226" t="s">
        <v>113</v>
      </c>
      <c r="V14" s="227"/>
      <c r="W14" s="227"/>
      <c r="X14" s="227"/>
    </row>
    <row r="15" spans="1:31" ht="17.25" customHeight="1">
      <c r="A15" s="550" t="s">
        <v>114</v>
      </c>
      <c r="B15" s="397"/>
      <c r="C15" s="433"/>
      <c r="D15" s="398"/>
      <c r="E15" s="399"/>
      <c r="F15" s="397"/>
      <c r="G15" s="400"/>
      <c r="H15" s="401"/>
      <c r="I15" s="402"/>
      <c r="J15" s="397"/>
      <c r="K15" s="403"/>
      <c r="L15" s="403"/>
      <c r="M15" s="400"/>
      <c r="N15" s="397"/>
      <c r="O15" s="400"/>
      <c r="P15" s="400"/>
      <c r="Q15" s="400"/>
      <c r="R15" s="397"/>
      <c r="S15" s="400"/>
      <c r="T15" s="401"/>
      <c r="U15" s="404"/>
      <c r="V15" s="222"/>
      <c r="W15" s="222"/>
      <c r="X15" s="222"/>
    </row>
    <row r="16" spans="1:31" ht="14.4">
      <c r="A16" s="550"/>
      <c r="B16" s="236"/>
      <c r="C16" s="434"/>
      <c r="D16" s="238"/>
      <c r="E16" s="239"/>
      <c r="F16" s="236"/>
      <c r="G16" s="240"/>
      <c r="H16" s="241"/>
      <c r="I16" s="242"/>
      <c r="J16" s="236"/>
      <c r="K16" s="243"/>
      <c r="L16" s="243"/>
      <c r="M16" s="240"/>
      <c r="N16" s="236"/>
      <c r="O16" s="240"/>
      <c r="P16" s="240"/>
      <c r="Q16" s="240"/>
      <c r="R16" s="236"/>
      <c r="S16" s="240"/>
      <c r="T16" s="241"/>
      <c r="U16" s="405"/>
      <c r="V16" s="222"/>
      <c r="W16" s="222"/>
      <c r="X16" s="222"/>
    </row>
    <row r="17" spans="1:24" ht="14.4">
      <c r="A17" s="551"/>
      <c r="B17" s="245"/>
      <c r="C17" s="435"/>
      <c r="D17" s="246"/>
      <c r="E17" s="247"/>
      <c r="F17" s="245"/>
      <c r="G17" s="248"/>
      <c r="H17" s="249"/>
      <c r="I17" s="250"/>
      <c r="J17" s="245"/>
      <c r="K17" s="251"/>
      <c r="L17" s="251"/>
      <c r="M17" s="248"/>
      <c r="N17" s="245"/>
      <c r="O17" s="248"/>
      <c r="P17" s="248"/>
      <c r="Q17" s="248"/>
      <c r="R17" s="245"/>
      <c r="S17" s="248"/>
      <c r="T17" s="249"/>
      <c r="U17" s="406"/>
      <c r="V17" s="222"/>
      <c r="W17" s="222"/>
      <c r="X17" s="222"/>
    </row>
    <row r="18" spans="1:24" ht="14.4">
      <c r="A18" s="552" t="s">
        <v>115</v>
      </c>
      <c r="B18" s="236"/>
      <c r="C18" s="434">
        <f>$B$9</f>
        <v>0</v>
      </c>
      <c r="D18" s="238"/>
      <c r="E18" s="239"/>
      <c r="F18" s="236"/>
      <c r="G18" s="237">
        <f>$B$9</f>
        <v>0</v>
      </c>
      <c r="H18" s="241"/>
      <c r="I18" s="242"/>
      <c r="J18" s="236"/>
      <c r="K18" s="237">
        <f>$B$9</f>
        <v>0</v>
      </c>
      <c r="L18" s="243"/>
      <c r="M18" s="240"/>
      <c r="N18" s="236"/>
      <c r="O18" s="237">
        <f>$B$9</f>
        <v>0</v>
      </c>
      <c r="P18" s="240"/>
      <c r="Q18" s="240"/>
      <c r="R18" s="236"/>
      <c r="S18" s="237">
        <f>$B$9</f>
        <v>0</v>
      </c>
      <c r="T18" s="241"/>
      <c r="U18" s="405"/>
      <c r="V18" s="222"/>
      <c r="W18" s="222"/>
      <c r="X18" s="222"/>
    </row>
    <row r="19" spans="1:24" ht="14.4">
      <c r="A19" s="550"/>
      <c r="B19" s="236"/>
      <c r="C19" s="434">
        <f>$B$10</f>
        <v>0</v>
      </c>
      <c r="D19" s="238"/>
      <c r="E19" s="239"/>
      <c r="F19" s="236"/>
      <c r="G19" s="237">
        <f>$B$10</f>
        <v>0</v>
      </c>
      <c r="H19" s="241"/>
      <c r="I19" s="242"/>
      <c r="J19" s="236"/>
      <c r="K19" s="237">
        <f>$B$10</f>
        <v>0</v>
      </c>
      <c r="L19" s="243"/>
      <c r="M19" s="240"/>
      <c r="N19" s="236"/>
      <c r="O19" s="237">
        <f>$B$10</f>
        <v>0</v>
      </c>
      <c r="P19" s="240"/>
      <c r="Q19" s="240"/>
      <c r="R19" s="236"/>
      <c r="S19" s="237">
        <f>$B$10</f>
        <v>0</v>
      </c>
      <c r="T19" s="241"/>
      <c r="U19" s="405"/>
      <c r="V19" s="222"/>
      <c r="W19" s="222"/>
      <c r="X19" s="222"/>
    </row>
    <row r="20" spans="1:24" ht="14.4">
      <c r="A20" s="551"/>
      <c r="B20" s="236"/>
      <c r="C20" s="434">
        <f>$B$11</f>
        <v>0</v>
      </c>
      <c r="D20" s="238"/>
      <c r="E20" s="239"/>
      <c r="F20" s="236"/>
      <c r="G20" s="237">
        <f>$B$11</f>
        <v>0</v>
      </c>
      <c r="H20" s="241"/>
      <c r="I20" s="242"/>
      <c r="J20" s="236"/>
      <c r="K20" s="237">
        <f>$B$11</f>
        <v>0</v>
      </c>
      <c r="L20" s="243"/>
      <c r="M20" s="240"/>
      <c r="N20" s="236"/>
      <c r="O20" s="237">
        <f>$B$11</f>
        <v>0</v>
      </c>
      <c r="P20" s="240"/>
      <c r="Q20" s="240"/>
      <c r="R20" s="236"/>
      <c r="S20" s="237">
        <f>$B$11</f>
        <v>0</v>
      </c>
      <c r="T20" s="241"/>
      <c r="U20" s="405"/>
      <c r="V20" s="222"/>
      <c r="W20" s="222"/>
      <c r="X20" s="222"/>
    </row>
    <row r="21" spans="1:24" ht="27" thickBot="1">
      <c r="A21" s="407"/>
      <c r="B21" s="236" t="s">
        <v>116</v>
      </c>
      <c r="C21" s="434"/>
      <c r="D21" s="238"/>
      <c r="E21" s="239"/>
      <c r="F21" s="236" t="s">
        <v>116</v>
      </c>
      <c r="G21" s="240"/>
      <c r="H21" s="241"/>
      <c r="I21" s="242"/>
      <c r="J21" s="236" t="s">
        <v>116</v>
      </c>
      <c r="K21" s="243"/>
      <c r="L21" s="243"/>
      <c r="M21" s="240"/>
      <c r="N21" s="236" t="s">
        <v>116</v>
      </c>
      <c r="O21" s="240"/>
      <c r="P21" s="240"/>
      <c r="Q21" s="240"/>
      <c r="R21" s="236" t="s">
        <v>116</v>
      </c>
      <c r="S21" s="240"/>
      <c r="T21" s="241"/>
      <c r="U21" s="405"/>
      <c r="V21" s="222"/>
      <c r="W21" s="222"/>
      <c r="X21" s="222"/>
    </row>
    <row r="22" spans="1:24" ht="14.4">
      <c r="A22" s="408" t="s">
        <v>117</v>
      </c>
      <c r="B22" s="255"/>
      <c r="C22" s="436"/>
      <c r="D22" s="257"/>
      <c r="E22" s="258"/>
      <c r="F22" s="255"/>
      <c r="G22" s="256"/>
      <c r="H22" s="259"/>
      <c r="I22" s="260"/>
      <c r="J22" s="255"/>
      <c r="K22" s="256"/>
      <c r="L22" s="261"/>
      <c r="M22" s="262"/>
      <c r="N22" s="255"/>
      <c r="O22" s="256"/>
      <c r="P22" s="262"/>
      <c r="Q22" s="262"/>
      <c r="R22" s="255"/>
      <c r="S22" s="256"/>
      <c r="T22" s="259"/>
      <c r="U22" s="409"/>
      <c r="V22" s="222"/>
      <c r="W22" s="222"/>
      <c r="X22" s="222"/>
    </row>
    <row r="23" spans="1:24" ht="14.4">
      <c r="A23" s="410" t="s">
        <v>118</v>
      </c>
      <c r="B23" s="264"/>
      <c r="C23" s="437"/>
      <c r="D23" s="266"/>
      <c r="E23" s="267"/>
      <c r="F23" s="264"/>
      <c r="G23" s="265"/>
      <c r="H23" s="268"/>
      <c r="I23" s="269"/>
      <c r="J23" s="264"/>
      <c r="K23" s="265"/>
      <c r="L23" s="270"/>
      <c r="M23" s="271"/>
      <c r="N23" s="264"/>
      <c r="O23" s="265"/>
      <c r="P23" s="271"/>
      <c r="Q23" s="271"/>
      <c r="R23" s="264"/>
      <c r="S23" s="265"/>
      <c r="T23" s="268"/>
      <c r="U23" s="411"/>
      <c r="V23" s="222"/>
      <c r="W23" s="222"/>
      <c r="X23" s="222"/>
    </row>
    <row r="24" spans="1:24" ht="14.4">
      <c r="A24" s="410" t="s">
        <v>119</v>
      </c>
      <c r="B24" s="272"/>
      <c r="C24" s="438"/>
      <c r="D24" s="274"/>
      <c r="E24" s="275"/>
      <c r="F24" s="272"/>
      <c r="G24" s="273"/>
      <c r="H24" s="276"/>
      <c r="I24" s="277"/>
      <c r="J24" s="272"/>
      <c r="K24" s="273"/>
      <c r="L24" s="278"/>
      <c r="M24" s="279"/>
      <c r="N24" s="272"/>
      <c r="O24" s="273"/>
      <c r="P24" s="279"/>
      <c r="Q24" s="279"/>
      <c r="R24" s="272"/>
      <c r="S24" s="273"/>
      <c r="T24" s="276"/>
      <c r="U24" s="412"/>
      <c r="V24" s="222"/>
      <c r="W24" s="222"/>
      <c r="X24" s="222"/>
    </row>
    <row r="25" spans="1:24" ht="27" thickBot="1">
      <c r="A25" s="413" t="s">
        <v>120</v>
      </c>
      <c r="B25" s="281"/>
      <c r="C25" s="439"/>
      <c r="D25" s="283"/>
      <c r="E25" s="284"/>
      <c r="F25" s="281"/>
      <c r="G25" s="282"/>
      <c r="H25" s="285"/>
      <c r="I25" s="286"/>
      <c r="J25" s="281"/>
      <c r="K25" s="282"/>
      <c r="L25" s="287"/>
      <c r="M25" s="288"/>
      <c r="N25" s="281"/>
      <c r="O25" s="282"/>
      <c r="P25" s="288"/>
      <c r="Q25" s="288"/>
      <c r="R25" s="281"/>
      <c r="S25" s="282"/>
      <c r="T25" s="285"/>
      <c r="U25" s="414"/>
      <c r="V25" s="222"/>
      <c r="W25" s="222"/>
      <c r="X25" s="222"/>
    </row>
    <row r="26" spans="1:24" thickBot="1">
      <c r="A26" s="415" t="s">
        <v>121</v>
      </c>
      <c r="B26" s="290"/>
      <c r="C26" s="440"/>
      <c r="D26" s="292"/>
      <c r="E26" s="293"/>
      <c r="F26" s="290"/>
      <c r="G26" s="291"/>
      <c r="H26" s="294"/>
      <c r="I26" s="295"/>
      <c r="J26" s="290"/>
      <c r="K26" s="291"/>
      <c r="L26" s="296"/>
      <c r="M26" s="297"/>
      <c r="N26" s="290"/>
      <c r="O26" s="291"/>
      <c r="P26" s="297"/>
      <c r="Q26" s="297"/>
      <c r="R26" s="290"/>
      <c r="S26" s="291"/>
      <c r="T26" s="294"/>
      <c r="U26" s="416"/>
      <c r="V26" s="298"/>
      <c r="W26" s="298"/>
      <c r="X26" s="298"/>
    </row>
    <row r="27" spans="1:24" ht="14.4">
      <c r="A27" s="417" t="s">
        <v>122</v>
      </c>
      <c r="B27" s="290"/>
      <c r="C27" s="440"/>
      <c r="D27" s="292"/>
      <c r="E27" s="299"/>
      <c r="F27" s="290"/>
      <c r="G27" s="297"/>
      <c r="H27" s="294"/>
      <c r="I27" s="295"/>
      <c r="J27" s="290"/>
      <c r="K27" s="296"/>
      <c r="L27" s="296"/>
      <c r="M27" s="295"/>
      <c r="N27" s="290"/>
      <c r="O27" s="297"/>
      <c r="P27" s="297"/>
      <c r="Q27" s="295"/>
      <c r="R27" s="290"/>
      <c r="S27" s="297"/>
      <c r="T27" s="294"/>
      <c r="U27" s="416"/>
      <c r="V27" s="298"/>
      <c r="W27" s="298"/>
      <c r="X27" s="298"/>
    </row>
    <row r="28" spans="1:24" ht="16.2" customHeight="1">
      <c r="A28" s="418" t="s">
        <v>123</v>
      </c>
      <c r="B28" s="300"/>
      <c r="C28" s="441"/>
      <c r="D28" s="301"/>
      <c r="E28" s="302"/>
      <c r="F28" s="300"/>
      <c r="G28" s="303"/>
      <c r="H28" s="304"/>
      <c r="I28" s="305"/>
      <c r="J28" s="300"/>
      <c r="K28" s="306"/>
      <c r="L28" s="306"/>
      <c r="M28" s="303"/>
      <c r="N28" s="300"/>
      <c r="O28" s="303"/>
      <c r="P28" s="303"/>
      <c r="Q28" s="303"/>
      <c r="R28" s="300"/>
      <c r="S28" s="303"/>
      <c r="T28" s="304"/>
      <c r="U28" s="419"/>
      <c r="V28" s="222"/>
      <c r="W28" s="222"/>
      <c r="X28" s="222"/>
    </row>
    <row r="29" spans="1:24" ht="16.2" customHeight="1" thickBot="1">
      <c r="A29" s="420" t="s">
        <v>124</v>
      </c>
      <c r="B29" s="307"/>
      <c r="C29" s="442"/>
      <c r="D29" s="309"/>
      <c r="E29" s="310"/>
      <c r="F29" s="307"/>
      <c r="G29" s="311"/>
      <c r="H29" s="312"/>
      <c r="I29" s="313"/>
      <c r="J29" s="307"/>
      <c r="K29" s="314"/>
      <c r="L29" s="314"/>
      <c r="M29" s="311"/>
      <c r="N29" s="307"/>
      <c r="O29" s="311"/>
      <c r="P29" s="311"/>
      <c r="Q29" s="311"/>
      <c r="R29" s="307"/>
      <c r="S29" s="311"/>
      <c r="T29" s="312"/>
      <c r="U29" s="421"/>
      <c r="V29" s="222"/>
      <c r="W29" s="222"/>
      <c r="X29" s="222"/>
    </row>
    <row r="30" spans="1:24" ht="16.2" customHeight="1" thickBot="1">
      <c r="A30" s="422" t="s">
        <v>125</v>
      </c>
      <c r="B30" s="307" t="s">
        <v>126</v>
      </c>
      <c r="C30" s="442"/>
      <c r="D30" s="309"/>
      <c r="E30" s="310"/>
      <c r="F30" s="307" t="s">
        <v>126</v>
      </c>
      <c r="G30" s="308"/>
      <c r="H30" s="309"/>
      <c r="I30" s="310"/>
      <c r="J30" s="307" t="s">
        <v>126</v>
      </c>
      <c r="K30" s="308"/>
      <c r="L30" s="309"/>
      <c r="M30" s="310"/>
      <c r="N30" s="307" t="s">
        <v>126</v>
      </c>
      <c r="O30" s="316"/>
      <c r="P30" s="316"/>
      <c r="Q30" s="316"/>
      <c r="R30" s="307"/>
      <c r="S30" s="316"/>
      <c r="T30" s="316"/>
      <c r="U30" s="423"/>
      <c r="V30" s="222"/>
      <c r="W30" s="222"/>
      <c r="X30" s="222"/>
    </row>
    <row r="31" spans="1:24" ht="16.2" customHeight="1">
      <c r="A31" s="553" t="s">
        <v>127</v>
      </c>
      <c r="B31" s="318"/>
      <c r="C31" s="443"/>
      <c r="D31" s="319"/>
      <c r="E31" s="320"/>
      <c r="F31" s="318"/>
      <c r="G31" s="321"/>
      <c r="H31" s="322"/>
      <c r="I31" s="323"/>
      <c r="J31" s="318"/>
      <c r="K31" s="324"/>
      <c r="L31" s="324"/>
      <c r="M31" s="321"/>
      <c r="N31" s="318"/>
      <c r="O31" s="321"/>
      <c r="P31" s="321"/>
      <c r="Q31" s="321"/>
      <c r="R31" s="318"/>
      <c r="S31" s="321"/>
      <c r="T31" s="322"/>
      <c r="U31" s="424"/>
      <c r="V31" s="222"/>
      <c r="W31" s="222"/>
      <c r="X31" s="222"/>
    </row>
    <row r="32" spans="1:24" ht="16.2" customHeight="1">
      <c r="A32" s="554"/>
      <c r="B32" s="318"/>
      <c r="C32" s="443"/>
      <c r="D32" s="319"/>
      <c r="E32" s="320"/>
      <c r="F32" s="318"/>
      <c r="G32" s="321"/>
      <c r="H32" s="322"/>
      <c r="I32" s="323"/>
      <c r="J32" s="318"/>
      <c r="K32" s="324"/>
      <c r="L32" s="324"/>
      <c r="M32" s="321"/>
      <c r="N32" s="318"/>
      <c r="O32" s="321"/>
      <c r="P32" s="321"/>
      <c r="Q32" s="321"/>
      <c r="R32" s="318"/>
      <c r="S32" s="321"/>
      <c r="T32" s="322"/>
      <c r="U32" s="424"/>
      <c r="V32" s="222"/>
      <c r="W32" s="222"/>
      <c r="X32" s="222"/>
    </row>
    <row r="33" spans="1:24" ht="16.2" customHeight="1" thickBot="1">
      <c r="A33" s="555"/>
      <c r="B33" s="325" t="s">
        <v>38</v>
      </c>
      <c r="C33" s="444"/>
      <c r="D33" s="326"/>
      <c r="E33" s="327"/>
      <c r="F33" s="325"/>
      <c r="G33" s="328"/>
      <c r="H33" s="329"/>
      <c r="I33" s="330"/>
      <c r="J33" s="325"/>
      <c r="K33" s="331"/>
      <c r="L33" s="331"/>
      <c r="M33" s="328"/>
      <c r="N33" s="325"/>
      <c r="O33" s="328"/>
      <c r="P33" s="328"/>
      <c r="Q33" s="328"/>
      <c r="R33" s="325"/>
      <c r="S33" s="328"/>
      <c r="T33" s="329"/>
      <c r="U33" s="425"/>
      <c r="V33" s="222"/>
      <c r="W33" s="222"/>
      <c r="X33" s="222"/>
    </row>
    <row r="34" spans="1:24" ht="16.2" customHeight="1">
      <c r="A34" s="553" t="s">
        <v>128</v>
      </c>
      <c r="B34" s="332" t="s">
        <v>38</v>
      </c>
      <c r="C34" s="445"/>
      <c r="D34" s="333"/>
      <c r="E34" s="334"/>
      <c r="F34" s="332"/>
      <c r="G34" s="335"/>
      <c r="H34" s="336"/>
      <c r="I34" s="337"/>
      <c r="J34" s="332"/>
      <c r="K34" s="338"/>
      <c r="L34" s="338"/>
      <c r="M34" s="335"/>
      <c r="N34" s="332"/>
      <c r="O34" s="335"/>
      <c r="P34" s="335"/>
      <c r="Q34" s="335"/>
      <c r="R34" s="332"/>
      <c r="S34" s="335"/>
      <c r="T34" s="336"/>
      <c r="U34" s="426"/>
      <c r="V34" s="222"/>
      <c r="W34" s="222"/>
      <c r="X34" s="222"/>
    </row>
    <row r="35" spans="1:24" ht="16.2" customHeight="1">
      <c r="A35" s="529"/>
      <c r="B35" s="339"/>
      <c r="C35" s="446"/>
      <c r="D35" s="340"/>
      <c r="E35" s="341"/>
      <c r="F35" s="339"/>
      <c r="G35" s="342"/>
      <c r="H35" s="343"/>
      <c r="I35" s="344"/>
      <c r="J35" s="339"/>
      <c r="K35" s="345"/>
      <c r="L35" s="345"/>
      <c r="M35" s="342"/>
      <c r="N35" s="339"/>
      <c r="O35" s="342"/>
      <c r="P35" s="342"/>
      <c r="Q35" s="342"/>
      <c r="R35" s="339"/>
      <c r="S35" s="342"/>
      <c r="T35" s="343"/>
      <c r="U35" s="382"/>
      <c r="V35" s="222"/>
      <c r="W35" s="222"/>
      <c r="X35" s="222"/>
    </row>
    <row r="36" spans="1:24" ht="16.2" customHeight="1" thickBot="1">
      <c r="A36" s="555"/>
      <c r="B36" s="339"/>
      <c r="C36" s="446"/>
      <c r="D36" s="340"/>
      <c r="E36" s="341"/>
      <c r="F36" s="339"/>
      <c r="G36" s="342"/>
      <c r="H36" s="343"/>
      <c r="I36" s="344"/>
      <c r="J36" s="339"/>
      <c r="K36" s="345"/>
      <c r="L36" s="345"/>
      <c r="M36" s="342"/>
      <c r="N36" s="339"/>
      <c r="O36" s="342"/>
      <c r="P36" s="342"/>
      <c r="Q36" s="342"/>
      <c r="R36" s="339"/>
      <c r="S36" s="342"/>
      <c r="T36" s="343"/>
      <c r="U36" s="382"/>
      <c r="V36" s="222"/>
      <c r="W36" s="222"/>
      <c r="X36" s="222"/>
    </row>
    <row r="37" spans="1:24" ht="16.2" customHeight="1">
      <c r="A37" s="553" t="s">
        <v>132</v>
      </c>
      <c r="B37" s="332" t="s">
        <v>38</v>
      </c>
      <c r="C37" s="445"/>
      <c r="D37" s="333"/>
      <c r="E37" s="334"/>
      <c r="F37" s="332" t="s">
        <v>38</v>
      </c>
      <c r="G37" s="335"/>
      <c r="H37" s="336"/>
      <c r="I37" s="337"/>
      <c r="J37" s="332" t="s">
        <v>38</v>
      </c>
      <c r="K37" s="338"/>
      <c r="L37" s="338"/>
      <c r="M37" s="335"/>
      <c r="N37" s="332" t="s">
        <v>130</v>
      </c>
      <c r="O37" s="335"/>
      <c r="P37" s="335"/>
      <c r="Q37" s="335"/>
      <c r="R37" s="332" t="s">
        <v>38</v>
      </c>
      <c r="S37" s="335"/>
      <c r="T37" s="336"/>
      <c r="U37" s="426"/>
      <c r="V37" s="222"/>
      <c r="W37" s="222"/>
      <c r="X37" s="222"/>
    </row>
    <row r="38" spans="1:24" ht="16.2" customHeight="1">
      <c r="A38" s="529"/>
      <c r="B38" s="339"/>
      <c r="C38" s="446"/>
      <c r="D38" s="340"/>
      <c r="E38" s="341"/>
      <c r="F38" s="339"/>
      <c r="G38" s="342"/>
      <c r="H38" s="343"/>
      <c r="I38" s="344"/>
      <c r="J38" s="339"/>
      <c r="K38" s="345"/>
      <c r="L38" s="345"/>
      <c r="M38" s="342"/>
      <c r="N38" s="339"/>
      <c r="O38" s="342"/>
      <c r="P38" s="342"/>
      <c r="Q38" s="342"/>
      <c r="R38" s="339"/>
      <c r="S38" s="342"/>
      <c r="T38" s="343"/>
      <c r="U38" s="382"/>
      <c r="V38" s="222"/>
      <c r="W38" s="222"/>
      <c r="X38" s="222"/>
    </row>
    <row r="39" spans="1:24" ht="16.2" customHeight="1" thickBot="1">
      <c r="A39" s="529"/>
      <c r="B39" s="339"/>
      <c r="C39" s="446"/>
      <c r="D39" s="340"/>
      <c r="E39" s="341"/>
      <c r="F39" s="339"/>
      <c r="G39" s="342"/>
      <c r="H39" s="343"/>
      <c r="I39" s="344"/>
      <c r="J39" s="339"/>
      <c r="K39" s="345"/>
      <c r="L39" s="345"/>
      <c r="M39" s="342"/>
      <c r="N39" s="339"/>
      <c r="O39" s="342"/>
      <c r="P39" s="342"/>
      <c r="Q39" s="342"/>
      <c r="R39" s="339"/>
      <c r="S39" s="342"/>
      <c r="T39" s="343"/>
      <c r="U39" s="382"/>
      <c r="V39" s="222"/>
      <c r="W39" s="222"/>
      <c r="X39" s="222"/>
    </row>
    <row r="40" spans="1:24" ht="16.2" customHeight="1">
      <c r="A40" s="528" t="s">
        <v>129</v>
      </c>
      <c r="B40" s="374" t="s">
        <v>38</v>
      </c>
      <c r="C40" s="433">
        <f>$C$9</f>
        <v>0</v>
      </c>
      <c r="D40" s="375"/>
      <c r="E40" s="376"/>
      <c r="F40" s="374" t="s">
        <v>38</v>
      </c>
      <c r="G40" s="395">
        <f>$C$9</f>
        <v>0</v>
      </c>
      <c r="H40" s="378"/>
      <c r="I40" s="379"/>
      <c r="J40" s="374" t="s">
        <v>38</v>
      </c>
      <c r="K40" s="395">
        <f>$C$9</f>
        <v>0</v>
      </c>
      <c r="L40" s="380"/>
      <c r="M40" s="377"/>
      <c r="N40" s="374" t="s">
        <v>130</v>
      </c>
      <c r="O40" s="395">
        <f>$C$9</f>
        <v>0</v>
      </c>
      <c r="P40" s="377"/>
      <c r="Q40" s="377"/>
      <c r="R40" s="374" t="s">
        <v>38</v>
      </c>
      <c r="S40" s="395">
        <f>$C$9</f>
        <v>0</v>
      </c>
      <c r="T40" s="378"/>
      <c r="U40" s="381"/>
      <c r="V40" s="222"/>
      <c r="W40" s="222"/>
      <c r="X40" s="222"/>
    </row>
    <row r="41" spans="1:24" ht="16.2" customHeight="1">
      <c r="A41" s="529"/>
      <c r="B41" s="339"/>
      <c r="C41" s="434">
        <f>$C$10</f>
        <v>0</v>
      </c>
      <c r="D41" s="340"/>
      <c r="E41" s="341"/>
      <c r="F41" s="339"/>
      <c r="G41" s="237">
        <f>$C$10</f>
        <v>0</v>
      </c>
      <c r="H41" s="343"/>
      <c r="I41" s="344"/>
      <c r="J41" s="339"/>
      <c r="K41" s="237">
        <f>$C$10</f>
        <v>0</v>
      </c>
      <c r="L41" s="345"/>
      <c r="M41" s="342"/>
      <c r="N41" s="339"/>
      <c r="O41" s="237">
        <f>$C$10</f>
        <v>0</v>
      </c>
      <c r="P41" s="342"/>
      <c r="Q41" s="342"/>
      <c r="R41" s="339"/>
      <c r="S41" s="237">
        <f>$C$10</f>
        <v>0</v>
      </c>
      <c r="T41" s="343"/>
      <c r="U41" s="382"/>
      <c r="V41" s="222"/>
      <c r="W41" s="222"/>
      <c r="X41" s="222"/>
    </row>
    <row r="42" spans="1:24" ht="16.2" customHeight="1" thickBot="1">
      <c r="A42" s="530"/>
      <c r="B42" s="383" t="s">
        <v>131</v>
      </c>
      <c r="C42" s="447">
        <f>$C$11</f>
        <v>0</v>
      </c>
      <c r="D42" s="384"/>
      <c r="E42" s="385"/>
      <c r="F42" s="383" t="s">
        <v>131</v>
      </c>
      <c r="G42" s="396">
        <f>$C$11</f>
        <v>0</v>
      </c>
      <c r="H42" s="387"/>
      <c r="I42" s="388"/>
      <c r="J42" s="383" t="s">
        <v>131</v>
      </c>
      <c r="K42" s="396">
        <f>$C$11</f>
        <v>0</v>
      </c>
      <c r="L42" s="389"/>
      <c r="M42" s="386"/>
      <c r="N42" s="383" t="s">
        <v>131</v>
      </c>
      <c r="O42" s="396">
        <f>$C$11</f>
        <v>0</v>
      </c>
      <c r="P42" s="386"/>
      <c r="Q42" s="386"/>
      <c r="R42" s="383" t="s">
        <v>131</v>
      </c>
      <c r="S42" s="396">
        <f>$C$11</f>
        <v>0</v>
      </c>
      <c r="T42" s="387"/>
      <c r="U42" s="390"/>
      <c r="V42" s="222"/>
      <c r="W42" s="222"/>
      <c r="X42" s="222"/>
    </row>
    <row r="43" spans="1:24" ht="16.2" customHeight="1" thickBot="1">
      <c r="A43" s="346"/>
      <c r="B43" s="346"/>
      <c r="C43" s="448"/>
      <c r="D43" s="346"/>
      <c r="E43" s="346"/>
      <c r="F43" s="346"/>
      <c r="G43" s="222"/>
      <c r="H43" s="222"/>
      <c r="I43" s="222"/>
      <c r="J43" s="222"/>
      <c r="K43" s="347"/>
      <c r="L43" s="347"/>
      <c r="M43" s="222"/>
      <c r="N43" s="348"/>
      <c r="O43" s="222"/>
      <c r="P43" s="222"/>
      <c r="Q43" s="222"/>
      <c r="R43" s="222"/>
      <c r="S43" s="222"/>
      <c r="T43" s="222"/>
      <c r="U43" s="222"/>
      <c r="V43" s="222"/>
      <c r="W43" s="222"/>
      <c r="X43" s="222"/>
    </row>
    <row r="44" spans="1:24" ht="16.2" customHeight="1" thickBot="1">
      <c r="A44" s="543" t="s">
        <v>133</v>
      </c>
      <c r="B44" s="545" t="s">
        <v>105</v>
      </c>
      <c r="C44" s="541"/>
      <c r="D44" s="541"/>
      <c r="E44" s="542"/>
      <c r="F44" s="546" t="s">
        <v>106</v>
      </c>
      <c r="G44" s="541"/>
      <c r="H44" s="541"/>
      <c r="I44" s="542"/>
      <c r="J44" s="546" t="s">
        <v>107</v>
      </c>
      <c r="K44" s="541"/>
      <c r="L44" s="541"/>
      <c r="M44" s="542"/>
      <c r="N44" s="545" t="s">
        <v>108</v>
      </c>
      <c r="O44" s="541"/>
      <c r="P44" s="541"/>
      <c r="Q44" s="547"/>
      <c r="R44" s="540" t="s">
        <v>109</v>
      </c>
      <c r="S44" s="541"/>
      <c r="T44" s="541"/>
      <c r="U44" s="542"/>
      <c r="V44" s="222"/>
      <c r="W44" s="222"/>
      <c r="X44" s="222"/>
    </row>
    <row r="45" spans="1:24" thickBot="1">
      <c r="A45" s="544"/>
      <c r="B45" s="465" t="s">
        <v>110</v>
      </c>
      <c r="C45" s="432" t="s">
        <v>111</v>
      </c>
      <c r="D45" s="225" t="s">
        <v>112</v>
      </c>
      <c r="E45" s="226" t="s">
        <v>113</v>
      </c>
      <c r="F45" s="223" t="s">
        <v>110</v>
      </c>
      <c r="G45" s="224" t="s">
        <v>111</v>
      </c>
      <c r="H45" s="225" t="s">
        <v>112</v>
      </c>
      <c r="I45" s="226" t="s">
        <v>113</v>
      </c>
      <c r="J45" s="223" t="s">
        <v>110</v>
      </c>
      <c r="K45" s="224" t="s">
        <v>111</v>
      </c>
      <c r="L45" s="225" t="s">
        <v>112</v>
      </c>
      <c r="M45" s="226" t="s">
        <v>113</v>
      </c>
      <c r="N45" s="223" t="s">
        <v>110</v>
      </c>
      <c r="O45" s="224" t="s">
        <v>111</v>
      </c>
      <c r="P45" s="225" t="s">
        <v>112</v>
      </c>
      <c r="Q45" s="226" t="s">
        <v>113</v>
      </c>
      <c r="R45" s="223" t="s">
        <v>110</v>
      </c>
      <c r="S45" s="224" t="s">
        <v>111</v>
      </c>
      <c r="T45" s="225" t="s">
        <v>112</v>
      </c>
      <c r="U45" s="226" t="s">
        <v>113</v>
      </c>
      <c r="V45" s="227"/>
      <c r="W45" s="227"/>
      <c r="X45" s="227"/>
    </row>
    <row r="46" spans="1:24" ht="16.2" customHeight="1">
      <c r="A46" s="521" t="s">
        <v>114</v>
      </c>
      <c r="B46" s="228"/>
      <c r="C46" s="449"/>
      <c r="D46" s="229"/>
      <c r="E46" s="230"/>
      <c r="F46" s="228"/>
      <c r="G46" s="231"/>
      <c r="H46" s="232"/>
      <c r="I46" s="233"/>
      <c r="J46" s="228"/>
      <c r="K46" s="234"/>
      <c r="L46" s="234"/>
      <c r="M46" s="231"/>
      <c r="N46" s="228"/>
      <c r="O46" s="231"/>
      <c r="P46" s="231"/>
      <c r="Q46" s="231"/>
      <c r="R46" s="228"/>
      <c r="S46" s="231"/>
      <c r="T46" s="232"/>
      <c r="U46" s="235"/>
      <c r="V46" s="222"/>
      <c r="W46" s="222"/>
      <c r="X46" s="222"/>
    </row>
    <row r="47" spans="1:24" ht="16.2" customHeight="1">
      <c r="A47" s="521"/>
      <c r="B47" s="236"/>
      <c r="C47" s="434"/>
      <c r="D47" s="238"/>
      <c r="E47" s="239"/>
      <c r="F47" s="236"/>
      <c r="G47" s="240"/>
      <c r="H47" s="241"/>
      <c r="I47" s="242"/>
      <c r="J47" s="236"/>
      <c r="K47" s="243"/>
      <c r="L47" s="243"/>
      <c r="M47" s="240"/>
      <c r="N47" s="236"/>
      <c r="O47" s="240"/>
      <c r="P47" s="240"/>
      <c r="Q47" s="240"/>
      <c r="R47" s="236"/>
      <c r="S47" s="240"/>
      <c r="T47" s="241"/>
      <c r="U47" s="244"/>
      <c r="V47" s="222"/>
      <c r="W47" s="222"/>
      <c r="X47" s="222"/>
    </row>
    <row r="48" spans="1:24" ht="16.2" customHeight="1">
      <c r="A48" s="522"/>
      <c r="B48" s="245"/>
      <c r="C48" s="435"/>
      <c r="D48" s="246"/>
      <c r="E48" s="247"/>
      <c r="F48" s="245"/>
      <c r="G48" s="248"/>
      <c r="H48" s="249"/>
      <c r="I48" s="250"/>
      <c r="J48" s="245"/>
      <c r="K48" s="251"/>
      <c r="L48" s="251"/>
      <c r="M48" s="248"/>
      <c r="N48" s="245"/>
      <c r="O48" s="248"/>
      <c r="P48" s="248"/>
      <c r="Q48" s="248"/>
      <c r="R48" s="245"/>
      <c r="S48" s="248"/>
      <c r="T48" s="249"/>
      <c r="U48" s="252"/>
      <c r="V48" s="222"/>
      <c r="W48" s="222"/>
      <c r="X48" s="222"/>
    </row>
    <row r="49" spans="1:24" ht="14.4">
      <c r="A49" s="523" t="s">
        <v>115</v>
      </c>
      <c r="B49" s="236"/>
      <c r="C49" s="434">
        <f>$B$9</f>
        <v>0</v>
      </c>
      <c r="D49" s="238"/>
      <c r="E49" s="239"/>
      <c r="F49" s="236"/>
      <c r="G49" s="237">
        <f>$B$9</f>
        <v>0</v>
      </c>
      <c r="H49" s="241"/>
      <c r="I49" s="242"/>
      <c r="J49" s="236"/>
      <c r="K49" s="237">
        <f>$B$9</f>
        <v>0</v>
      </c>
      <c r="L49" s="243"/>
      <c r="M49" s="240"/>
      <c r="N49" s="236"/>
      <c r="O49" s="237">
        <f>$B$9</f>
        <v>0</v>
      </c>
      <c r="P49" s="240"/>
      <c r="Q49" s="240"/>
      <c r="R49" s="236"/>
      <c r="S49" s="237">
        <f>$B$9</f>
        <v>0</v>
      </c>
      <c r="T49" s="241"/>
      <c r="U49" s="242"/>
      <c r="V49" s="222"/>
      <c r="W49" s="222"/>
      <c r="X49" s="222"/>
    </row>
    <row r="50" spans="1:24" ht="14.4">
      <c r="A50" s="521"/>
      <c r="B50" s="236"/>
      <c r="C50" s="434">
        <f>$B$10</f>
        <v>0</v>
      </c>
      <c r="D50" s="238"/>
      <c r="E50" s="239"/>
      <c r="F50" s="236"/>
      <c r="G50" s="237">
        <f>$B$10</f>
        <v>0</v>
      </c>
      <c r="H50" s="241"/>
      <c r="I50" s="242"/>
      <c r="J50" s="236"/>
      <c r="K50" s="237">
        <f>$B$10</f>
        <v>0</v>
      </c>
      <c r="L50" s="243"/>
      <c r="M50" s="240"/>
      <c r="N50" s="236"/>
      <c r="O50" s="237">
        <f>$B$10</f>
        <v>0</v>
      </c>
      <c r="P50" s="240"/>
      <c r="Q50" s="240"/>
      <c r="R50" s="236"/>
      <c r="S50" s="237">
        <f>$B$10</f>
        <v>0</v>
      </c>
      <c r="T50" s="241"/>
      <c r="U50" s="242"/>
      <c r="V50" s="222"/>
      <c r="W50" s="222"/>
      <c r="X50" s="222"/>
    </row>
    <row r="51" spans="1:24" ht="14.4">
      <c r="A51" s="522"/>
      <c r="B51" s="236"/>
      <c r="C51" s="434">
        <f>$B$11</f>
        <v>0</v>
      </c>
      <c r="D51" s="238"/>
      <c r="E51" s="239"/>
      <c r="F51" s="236"/>
      <c r="G51" s="237">
        <f>$B$11</f>
        <v>0</v>
      </c>
      <c r="H51" s="241"/>
      <c r="I51" s="242"/>
      <c r="J51" s="236"/>
      <c r="K51" s="237">
        <f>$B$11</f>
        <v>0</v>
      </c>
      <c r="L51" s="243"/>
      <c r="M51" s="240"/>
      <c r="N51" s="236"/>
      <c r="O51" s="237">
        <f>$B$11</f>
        <v>0</v>
      </c>
      <c r="P51" s="240"/>
      <c r="Q51" s="240"/>
      <c r="R51" s="236"/>
      <c r="S51" s="237">
        <f>$B$11</f>
        <v>0</v>
      </c>
      <c r="T51" s="241"/>
      <c r="U51" s="242"/>
      <c r="V51" s="222"/>
      <c r="W51" s="222"/>
      <c r="X51" s="222"/>
    </row>
    <row r="52" spans="1:24" ht="16.2" customHeight="1" thickBot="1">
      <c r="A52" s="253"/>
      <c r="B52" s="236" t="s">
        <v>116</v>
      </c>
      <c r="C52" s="434"/>
      <c r="D52" s="238"/>
      <c r="E52" s="239"/>
      <c r="F52" s="236" t="s">
        <v>116</v>
      </c>
      <c r="G52" s="240"/>
      <c r="H52" s="241"/>
      <c r="I52" s="242"/>
      <c r="J52" s="236" t="s">
        <v>116</v>
      </c>
      <c r="K52" s="243"/>
      <c r="L52" s="243"/>
      <c r="M52" s="240"/>
      <c r="N52" s="236" t="s">
        <v>116</v>
      </c>
      <c r="O52" s="240"/>
      <c r="P52" s="240"/>
      <c r="Q52" s="240"/>
      <c r="R52" s="236" t="s">
        <v>116</v>
      </c>
      <c r="S52" s="240"/>
      <c r="T52" s="241"/>
      <c r="U52" s="242"/>
      <c r="V52" s="222"/>
      <c r="W52" s="222"/>
      <c r="X52" s="222"/>
    </row>
    <row r="53" spans="1:24" ht="16.2" customHeight="1">
      <c r="A53" s="254" t="s">
        <v>117</v>
      </c>
      <c r="B53" s="255"/>
      <c r="C53" s="436"/>
      <c r="D53" s="257"/>
      <c r="E53" s="258"/>
      <c r="F53" s="255"/>
      <c r="G53" s="256"/>
      <c r="H53" s="259"/>
      <c r="I53" s="260"/>
      <c r="J53" s="255"/>
      <c r="K53" s="256"/>
      <c r="L53" s="261"/>
      <c r="M53" s="262"/>
      <c r="N53" s="255"/>
      <c r="O53" s="256"/>
      <c r="P53" s="262"/>
      <c r="Q53" s="262"/>
      <c r="R53" s="255"/>
      <c r="S53" s="256"/>
      <c r="T53" s="259"/>
      <c r="U53" s="260"/>
      <c r="V53" s="222"/>
      <c r="W53" s="222"/>
      <c r="X53" s="222"/>
    </row>
    <row r="54" spans="1:24" ht="16.2" customHeight="1">
      <c r="A54" s="263" t="s">
        <v>118</v>
      </c>
      <c r="B54" s="264"/>
      <c r="C54" s="437"/>
      <c r="D54" s="266"/>
      <c r="E54" s="267"/>
      <c r="F54" s="264"/>
      <c r="G54" s="265"/>
      <c r="H54" s="268"/>
      <c r="I54" s="269"/>
      <c r="J54" s="264"/>
      <c r="K54" s="265"/>
      <c r="L54" s="270"/>
      <c r="M54" s="271"/>
      <c r="N54" s="264"/>
      <c r="O54" s="265"/>
      <c r="P54" s="271"/>
      <c r="Q54" s="271"/>
      <c r="R54" s="264"/>
      <c r="S54" s="265"/>
      <c r="T54" s="268"/>
      <c r="U54" s="269"/>
      <c r="V54" s="222"/>
      <c r="W54" s="222"/>
      <c r="X54" s="222"/>
    </row>
    <row r="55" spans="1:24" ht="16.2" customHeight="1">
      <c r="A55" s="263" t="s">
        <v>119</v>
      </c>
      <c r="B55" s="272"/>
      <c r="C55" s="438"/>
      <c r="D55" s="274"/>
      <c r="E55" s="275"/>
      <c r="F55" s="272"/>
      <c r="G55" s="273"/>
      <c r="H55" s="276"/>
      <c r="I55" s="277"/>
      <c r="J55" s="272"/>
      <c r="K55" s="273"/>
      <c r="L55" s="278"/>
      <c r="M55" s="279"/>
      <c r="N55" s="272"/>
      <c r="O55" s="273"/>
      <c r="P55" s="279"/>
      <c r="Q55" s="279"/>
      <c r="R55" s="272"/>
      <c r="S55" s="273"/>
      <c r="T55" s="276"/>
      <c r="U55" s="277"/>
      <c r="V55" s="222"/>
      <c r="W55" s="222"/>
      <c r="X55" s="222"/>
    </row>
    <row r="56" spans="1:24" ht="27" thickBot="1">
      <c r="A56" s="280" t="s">
        <v>120</v>
      </c>
      <c r="B56" s="281"/>
      <c r="C56" s="439"/>
      <c r="D56" s="283"/>
      <c r="E56" s="284"/>
      <c r="F56" s="281"/>
      <c r="G56" s="282"/>
      <c r="H56" s="285"/>
      <c r="I56" s="286"/>
      <c r="J56" s="281"/>
      <c r="K56" s="282"/>
      <c r="L56" s="287"/>
      <c r="M56" s="288"/>
      <c r="N56" s="281"/>
      <c r="O56" s="282"/>
      <c r="P56" s="288"/>
      <c r="Q56" s="288"/>
      <c r="R56" s="281"/>
      <c r="S56" s="282"/>
      <c r="T56" s="285"/>
      <c r="U56" s="286"/>
      <c r="V56" s="222"/>
      <c r="W56" s="222"/>
      <c r="X56" s="222"/>
    </row>
    <row r="57" spans="1:24" ht="16.2" customHeight="1" thickBot="1">
      <c r="A57" s="289" t="s">
        <v>121</v>
      </c>
      <c r="B57" s="290"/>
      <c r="C57" s="440"/>
      <c r="D57" s="292"/>
      <c r="E57" s="293"/>
      <c r="F57" s="290"/>
      <c r="G57" s="291"/>
      <c r="H57" s="294"/>
      <c r="I57" s="295"/>
      <c r="J57" s="290"/>
      <c r="K57" s="291"/>
      <c r="L57" s="296"/>
      <c r="M57" s="297"/>
      <c r="N57" s="290"/>
      <c r="O57" s="291"/>
      <c r="P57" s="297"/>
      <c r="Q57" s="297"/>
      <c r="R57" s="290"/>
      <c r="S57" s="291"/>
      <c r="T57" s="294"/>
      <c r="U57" s="295"/>
      <c r="V57" s="222"/>
      <c r="W57" s="222"/>
      <c r="X57" s="222"/>
    </row>
    <row r="58" spans="1:24" ht="16.2" customHeight="1" thickBot="1">
      <c r="A58" s="349" t="s">
        <v>122</v>
      </c>
      <c r="B58" s="350"/>
      <c r="C58" s="450"/>
      <c r="D58" s="351"/>
      <c r="E58" s="352"/>
      <c r="F58" s="350"/>
      <c r="G58" s="353"/>
      <c r="H58" s="354"/>
      <c r="I58" s="355"/>
      <c r="J58" s="350"/>
      <c r="K58" s="356"/>
      <c r="L58" s="356"/>
      <c r="M58" s="353"/>
      <c r="N58" s="350"/>
      <c r="O58" s="353"/>
      <c r="P58" s="353"/>
      <c r="Q58" s="353"/>
      <c r="R58" s="350"/>
      <c r="S58" s="353"/>
      <c r="T58" s="354"/>
      <c r="U58" s="355"/>
      <c r="V58" s="222"/>
      <c r="W58" s="222"/>
      <c r="X58" s="222"/>
    </row>
    <row r="59" spans="1:24" ht="16.2" customHeight="1" thickBot="1">
      <c r="A59" s="349" t="s">
        <v>123</v>
      </c>
      <c r="B59" s="357"/>
      <c r="C59" s="451"/>
      <c r="D59" s="358"/>
      <c r="E59" s="359"/>
      <c r="F59" s="357"/>
      <c r="G59" s="360"/>
      <c r="H59" s="361"/>
      <c r="I59" s="362"/>
      <c r="J59" s="357"/>
      <c r="K59" s="363"/>
      <c r="L59" s="363"/>
      <c r="M59" s="360"/>
      <c r="N59" s="357"/>
      <c r="O59" s="360"/>
      <c r="P59" s="360"/>
      <c r="Q59" s="360"/>
      <c r="R59" s="357"/>
      <c r="S59" s="360"/>
      <c r="T59" s="361"/>
      <c r="U59" s="362"/>
      <c r="V59" s="222"/>
      <c r="W59" s="222"/>
      <c r="X59" s="222"/>
    </row>
    <row r="60" spans="1:24" ht="16.2" customHeight="1" thickBot="1">
      <c r="A60" s="349" t="s">
        <v>124</v>
      </c>
      <c r="B60" s="307"/>
      <c r="C60" s="442"/>
      <c r="D60" s="309"/>
      <c r="E60" s="310"/>
      <c r="F60" s="307"/>
      <c r="G60" s="311"/>
      <c r="H60" s="312"/>
      <c r="I60" s="313"/>
      <c r="J60" s="307"/>
      <c r="K60" s="314"/>
      <c r="L60" s="314"/>
      <c r="M60" s="311"/>
      <c r="N60" s="307"/>
      <c r="O60" s="311"/>
      <c r="P60" s="311"/>
      <c r="Q60" s="311"/>
      <c r="R60" s="307"/>
      <c r="S60" s="311"/>
      <c r="T60" s="312"/>
      <c r="U60" s="313"/>
      <c r="V60" s="222"/>
      <c r="W60" s="222"/>
      <c r="X60" s="222"/>
    </row>
    <row r="61" spans="1:24" ht="16.2" customHeight="1" thickBot="1">
      <c r="A61" s="315" t="s">
        <v>125</v>
      </c>
      <c r="B61" s="307" t="s">
        <v>126</v>
      </c>
      <c r="C61" s="442"/>
      <c r="D61" s="309"/>
      <c r="E61" s="310"/>
      <c r="F61" s="307" t="s">
        <v>126</v>
      </c>
      <c r="G61" s="308"/>
      <c r="H61" s="309"/>
      <c r="I61" s="310"/>
      <c r="J61" s="307" t="s">
        <v>126</v>
      </c>
      <c r="K61" s="308"/>
      <c r="L61" s="309"/>
      <c r="M61" s="310"/>
      <c r="N61" s="307" t="s">
        <v>126</v>
      </c>
      <c r="O61" s="316"/>
      <c r="P61" s="316"/>
      <c r="Q61" s="316"/>
      <c r="R61" s="307"/>
      <c r="S61" s="316"/>
      <c r="T61" s="316"/>
      <c r="U61" s="317"/>
      <c r="V61" s="222"/>
      <c r="W61" s="222"/>
      <c r="X61" s="222"/>
    </row>
    <row r="62" spans="1:24" ht="16.2" customHeight="1">
      <c r="A62" s="524" t="s">
        <v>127</v>
      </c>
      <c r="B62" s="318"/>
      <c r="C62" s="443"/>
      <c r="D62" s="319"/>
      <c r="E62" s="320"/>
      <c r="F62" s="318"/>
      <c r="G62" s="321"/>
      <c r="H62" s="322"/>
      <c r="I62" s="323"/>
      <c r="J62" s="318"/>
      <c r="K62" s="324"/>
      <c r="L62" s="324"/>
      <c r="M62" s="321"/>
      <c r="N62" s="318"/>
      <c r="O62" s="321"/>
      <c r="P62" s="321"/>
      <c r="Q62" s="321"/>
      <c r="R62" s="318"/>
      <c r="S62" s="321"/>
      <c r="T62" s="322"/>
      <c r="U62" s="323"/>
      <c r="V62" s="222"/>
      <c r="W62" s="222"/>
      <c r="X62" s="222"/>
    </row>
    <row r="63" spans="1:24" ht="16.2" customHeight="1">
      <c r="A63" s="525"/>
      <c r="B63" s="318"/>
      <c r="C63" s="443"/>
      <c r="D63" s="319"/>
      <c r="E63" s="320"/>
      <c r="F63" s="318"/>
      <c r="G63" s="321"/>
      <c r="H63" s="322"/>
      <c r="I63" s="323"/>
      <c r="J63" s="318"/>
      <c r="K63" s="324"/>
      <c r="L63" s="324"/>
      <c r="M63" s="321"/>
      <c r="N63" s="318"/>
      <c r="O63" s="321"/>
      <c r="P63" s="321"/>
      <c r="Q63" s="321"/>
      <c r="R63" s="318"/>
      <c r="S63" s="321"/>
      <c r="T63" s="322"/>
      <c r="U63" s="323"/>
      <c r="V63" s="222"/>
      <c r="W63" s="222"/>
      <c r="X63" s="222"/>
    </row>
    <row r="64" spans="1:24" ht="16.2" customHeight="1" thickBot="1">
      <c r="A64" s="526"/>
      <c r="B64" s="325" t="s">
        <v>38</v>
      </c>
      <c r="C64" s="444"/>
      <c r="D64" s="326"/>
      <c r="E64" s="327"/>
      <c r="F64" s="325"/>
      <c r="G64" s="328"/>
      <c r="H64" s="329"/>
      <c r="I64" s="330"/>
      <c r="J64" s="325"/>
      <c r="K64" s="331"/>
      <c r="L64" s="331"/>
      <c r="M64" s="328"/>
      <c r="N64" s="325"/>
      <c r="O64" s="328"/>
      <c r="P64" s="328"/>
      <c r="Q64" s="328"/>
      <c r="R64" s="325"/>
      <c r="S64" s="328"/>
      <c r="T64" s="329"/>
      <c r="U64" s="330"/>
      <c r="V64" s="222"/>
      <c r="W64" s="222"/>
      <c r="X64" s="222"/>
    </row>
    <row r="65" spans="1:24" ht="16.2" customHeight="1">
      <c r="A65" s="548" t="s">
        <v>128</v>
      </c>
      <c r="B65" s="332" t="s">
        <v>38</v>
      </c>
      <c r="C65" s="445"/>
      <c r="D65" s="333"/>
      <c r="E65" s="334"/>
      <c r="F65" s="332"/>
      <c r="G65" s="335"/>
      <c r="H65" s="336"/>
      <c r="I65" s="337"/>
      <c r="J65" s="332"/>
      <c r="K65" s="338"/>
      <c r="L65" s="338"/>
      <c r="M65" s="335"/>
      <c r="N65" s="332"/>
      <c r="O65" s="335"/>
      <c r="P65" s="335"/>
      <c r="Q65" s="335"/>
      <c r="R65" s="332"/>
      <c r="S65" s="335"/>
      <c r="T65" s="336"/>
      <c r="U65" s="337"/>
      <c r="V65" s="222"/>
      <c r="W65" s="222"/>
      <c r="X65" s="222"/>
    </row>
    <row r="66" spans="1:24" ht="16.2" customHeight="1">
      <c r="A66" s="549"/>
      <c r="B66" s="339"/>
      <c r="C66" s="446"/>
      <c r="D66" s="340"/>
      <c r="E66" s="341"/>
      <c r="F66" s="339"/>
      <c r="G66" s="342"/>
      <c r="H66" s="343"/>
      <c r="I66" s="344"/>
      <c r="J66" s="339"/>
      <c r="K66" s="345"/>
      <c r="L66" s="345"/>
      <c r="M66" s="342"/>
      <c r="N66" s="339"/>
      <c r="O66" s="342"/>
      <c r="P66" s="342"/>
      <c r="Q66" s="342"/>
      <c r="R66" s="339"/>
      <c r="S66" s="342"/>
      <c r="T66" s="343"/>
      <c r="U66" s="344"/>
      <c r="V66" s="222"/>
      <c r="W66" s="222"/>
      <c r="X66" s="222"/>
    </row>
    <row r="67" spans="1:24" ht="16.2" customHeight="1" thickBot="1">
      <c r="A67" s="549"/>
      <c r="B67" s="339"/>
      <c r="C67" s="446"/>
      <c r="D67" s="340"/>
      <c r="E67" s="341"/>
      <c r="F67" s="339"/>
      <c r="G67" s="342"/>
      <c r="H67" s="343"/>
      <c r="I67" s="344"/>
      <c r="J67" s="339"/>
      <c r="K67" s="345"/>
      <c r="L67" s="345"/>
      <c r="M67" s="342"/>
      <c r="N67" s="339"/>
      <c r="O67" s="342"/>
      <c r="P67" s="342"/>
      <c r="Q67" s="342"/>
      <c r="R67" s="339"/>
      <c r="S67" s="342"/>
      <c r="T67" s="343"/>
      <c r="U67" s="344"/>
      <c r="V67" s="222"/>
      <c r="W67" s="222"/>
      <c r="X67" s="222"/>
    </row>
    <row r="68" spans="1:24" ht="15" customHeight="1">
      <c r="A68" s="528" t="s">
        <v>132</v>
      </c>
      <c r="B68" s="374" t="s">
        <v>38</v>
      </c>
      <c r="C68" s="452"/>
      <c r="D68" s="375"/>
      <c r="E68" s="376"/>
      <c r="F68" s="374" t="s">
        <v>38</v>
      </c>
      <c r="G68" s="377"/>
      <c r="H68" s="378"/>
      <c r="I68" s="379"/>
      <c r="J68" s="374" t="s">
        <v>38</v>
      </c>
      <c r="K68" s="380"/>
      <c r="L68" s="380"/>
      <c r="M68" s="377"/>
      <c r="N68" s="374" t="s">
        <v>130</v>
      </c>
      <c r="O68" s="377"/>
      <c r="P68" s="377"/>
      <c r="Q68" s="377"/>
      <c r="R68" s="374" t="s">
        <v>38</v>
      </c>
      <c r="S68" s="377"/>
      <c r="T68" s="378"/>
      <c r="U68" s="381"/>
    </row>
    <row r="69" spans="1:24" ht="15" customHeight="1">
      <c r="A69" s="529"/>
      <c r="B69" s="339"/>
      <c r="C69" s="446"/>
      <c r="D69" s="340"/>
      <c r="E69" s="341"/>
      <c r="F69" s="339"/>
      <c r="G69" s="342"/>
      <c r="H69" s="343"/>
      <c r="I69" s="344"/>
      <c r="J69" s="339"/>
      <c r="K69" s="345"/>
      <c r="L69" s="345"/>
      <c r="M69" s="342"/>
      <c r="N69" s="339"/>
      <c r="O69" s="342"/>
      <c r="P69" s="342"/>
      <c r="Q69" s="342"/>
      <c r="R69" s="339"/>
      <c r="S69" s="342"/>
      <c r="T69" s="343"/>
      <c r="U69" s="382"/>
    </row>
    <row r="70" spans="1:24" ht="15" customHeight="1" thickBot="1">
      <c r="A70" s="529"/>
      <c r="B70" s="339"/>
      <c r="C70" s="446"/>
      <c r="D70" s="340"/>
      <c r="E70" s="341"/>
      <c r="F70" s="339"/>
      <c r="G70" s="342"/>
      <c r="H70" s="343"/>
      <c r="I70" s="344"/>
      <c r="J70" s="339"/>
      <c r="K70" s="345"/>
      <c r="L70" s="345"/>
      <c r="M70" s="342"/>
      <c r="N70" s="339"/>
      <c r="O70" s="342"/>
      <c r="P70" s="342"/>
      <c r="Q70" s="342"/>
      <c r="R70" s="339"/>
      <c r="S70" s="342"/>
      <c r="T70" s="343"/>
      <c r="U70" s="382"/>
    </row>
    <row r="71" spans="1:24" ht="16.2" customHeight="1">
      <c r="A71" s="528" t="s">
        <v>129</v>
      </c>
      <c r="B71" s="374" t="s">
        <v>38</v>
      </c>
      <c r="C71" s="433">
        <f>$C$9</f>
        <v>0</v>
      </c>
      <c r="D71" s="375"/>
      <c r="E71" s="376"/>
      <c r="F71" s="374" t="s">
        <v>38</v>
      </c>
      <c r="G71" s="395">
        <f>$C$9</f>
        <v>0</v>
      </c>
      <c r="H71" s="378"/>
      <c r="I71" s="379"/>
      <c r="J71" s="374" t="s">
        <v>38</v>
      </c>
      <c r="K71" s="395">
        <f>$C$9</f>
        <v>0</v>
      </c>
      <c r="L71" s="380"/>
      <c r="M71" s="377"/>
      <c r="N71" s="374" t="s">
        <v>130</v>
      </c>
      <c r="O71" s="395">
        <f>$C$9</f>
        <v>0</v>
      </c>
      <c r="P71" s="377"/>
      <c r="Q71" s="377"/>
      <c r="R71" s="374" t="s">
        <v>38</v>
      </c>
      <c r="S71" s="395">
        <f>$C$9</f>
        <v>0</v>
      </c>
      <c r="T71" s="378"/>
      <c r="U71" s="381"/>
      <c r="V71" s="222"/>
      <c r="W71" s="222"/>
      <c r="X71" s="222"/>
    </row>
    <row r="72" spans="1:24" ht="16.2" customHeight="1">
      <c r="A72" s="529"/>
      <c r="B72" s="339"/>
      <c r="C72" s="434">
        <f>$C$10</f>
        <v>0</v>
      </c>
      <c r="D72" s="340"/>
      <c r="E72" s="341"/>
      <c r="F72" s="339"/>
      <c r="G72" s="237">
        <f>$C$10</f>
        <v>0</v>
      </c>
      <c r="H72" s="343"/>
      <c r="I72" s="344"/>
      <c r="J72" s="339"/>
      <c r="K72" s="237">
        <f>$C$10</f>
        <v>0</v>
      </c>
      <c r="L72" s="345"/>
      <c r="M72" s="342"/>
      <c r="N72" s="339"/>
      <c r="O72" s="237">
        <f>$C$10</f>
        <v>0</v>
      </c>
      <c r="P72" s="342"/>
      <c r="Q72" s="342"/>
      <c r="R72" s="339"/>
      <c r="S72" s="237">
        <f>$C$10</f>
        <v>0</v>
      </c>
      <c r="T72" s="343"/>
      <c r="U72" s="382"/>
      <c r="V72" s="222"/>
      <c r="W72" s="222"/>
      <c r="X72" s="222"/>
    </row>
    <row r="73" spans="1:24" ht="16.2" customHeight="1" thickBot="1">
      <c r="A73" s="530"/>
      <c r="B73" s="383" t="s">
        <v>131</v>
      </c>
      <c r="C73" s="447">
        <f>$C$11</f>
        <v>0</v>
      </c>
      <c r="D73" s="384"/>
      <c r="E73" s="385"/>
      <c r="F73" s="383" t="s">
        <v>131</v>
      </c>
      <c r="G73" s="396">
        <f>$C$11</f>
        <v>0</v>
      </c>
      <c r="H73" s="387"/>
      <c r="I73" s="388"/>
      <c r="J73" s="383" t="s">
        <v>131</v>
      </c>
      <c r="K73" s="396">
        <f>$C$11</f>
        <v>0</v>
      </c>
      <c r="L73" s="389"/>
      <c r="M73" s="386"/>
      <c r="N73" s="383" t="s">
        <v>131</v>
      </c>
      <c r="O73" s="396">
        <f>$C$11</f>
        <v>0</v>
      </c>
      <c r="P73" s="386"/>
      <c r="Q73" s="386"/>
      <c r="R73" s="383" t="s">
        <v>131</v>
      </c>
      <c r="S73" s="396">
        <f>$C$11</f>
        <v>0</v>
      </c>
      <c r="T73" s="387"/>
      <c r="U73" s="390"/>
      <c r="V73" s="222"/>
      <c r="W73" s="222"/>
      <c r="X73" s="222"/>
    </row>
    <row r="74" spans="1:24" ht="16.2" customHeight="1" thickBot="1">
      <c r="A74" s="346"/>
      <c r="B74" s="346"/>
      <c r="C74" s="448"/>
      <c r="D74" s="346"/>
      <c r="E74" s="346"/>
      <c r="F74" s="346"/>
      <c r="G74" s="222"/>
      <c r="H74" s="222"/>
      <c r="I74" s="222"/>
      <c r="J74" s="222"/>
      <c r="K74" s="347"/>
      <c r="L74" s="347"/>
      <c r="M74" s="222"/>
      <c r="N74" s="348"/>
      <c r="O74" s="222"/>
      <c r="P74" s="222"/>
      <c r="Q74" s="222"/>
      <c r="R74" s="222"/>
      <c r="S74" s="222"/>
      <c r="T74" s="222"/>
      <c r="U74" s="222"/>
      <c r="V74" s="222"/>
      <c r="W74" s="222"/>
      <c r="X74" s="222"/>
    </row>
    <row r="75" spans="1:24" ht="16.2" customHeight="1" thickBot="1">
      <c r="A75" s="543" t="s">
        <v>134</v>
      </c>
      <c r="B75" s="545" t="s">
        <v>105</v>
      </c>
      <c r="C75" s="541"/>
      <c r="D75" s="541"/>
      <c r="E75" s="542"/>
      <c r="F75" s="546" t="s">
        <v>106</v>
      </c>
      <c r="G75" s="541"/>
      <c r="H75" s="541"/>
      <c r="I75" s="542"/>
      <c r="J75" s="546" t="s">
        <v>107</v>
      </c>
      <c r="K75" s="541"/>
      <c r="L75" s="541"/>
      <c r="M75" s="542"/>
      <c r="N75" s="545" t="s">
        <v>108</v>
      </c>
      <c r="O75" s="541"/>
      <c r="P75" s="541"/>
      <c r="Q75" s="547"/>
      <c r="R75" s="540" t="s">
        <v>109</v>
      </c>
      <c r="S75" s="541"/>
      <c r="T75" s="541"/>
      <c r="U75" s="542"/>
      <c r="V75" s="222"/>
      <c r="W75" s="222"/>
      <c r="X75" s="222"/>
    </row>
    <row r="76" spans="1:24" thickBot="1">
      <c r="A76" s="544"/>
      <c r="B76" s="465" t="s">
        <v>110</v>
      </c>
      <c r="C76" s="432" t="s">
        <v>111</v>
      </c>
      <c r="D76" s="225" t="s">
        <v>112</v>
      </c>
      <c r="E76" s="226" t="s">
        <v>113</v>
      </c>
      <c r="F76" s="223" t="s">
        <v>110</v>
      </c>
      <c r="G76" s="224" t="s">
        <v>111</v>
      </c>
      <c r="H76" s="225" t="s">
        <v>112</v>
      </c>
      <c r="I76" s="226" t="s">
        <v>113</v>
      </c>
      <c r="J76" s="223" t="s">
        <v>110</v>
      </c>
      <c r="K76" s="224" t="s">
        <v>111</v>
      </c>
      <c r="L76" s="225" t="s">
        <v>112</v>
      </c>
      <c r="M76" s="226" t="s">
        <v>113</v>
      </c>
      <c r="N76" s="223" t="s">
        <v>110</v>
      </c>
      <c r="O76" s="224" t="s">
        <v>111</v>
      </c>
      <c r="P76" s="225" t="s">
        <v>112</v>
      </c>
      <c r="Q76" s="226" t="s">
        <v>113</v>
      </c>
      <c r="R76" s="223" t="s">
        <v>110</v>
      </c>
      <c r="S76" s="224" t="s">
        <v>111</v>
      </c>
      <c r="T76" s="225" t="s">
        <v>112</v>
      </c>
      <c r="U76" s="226" t="s">
        <v>113</v>
      </c>
      <c r="V76" s="227"/>
      <c r="W76" s="227"/>
      <c r="X76" s="227"/>
    </row>
    <row r="77" spans="1:24" ht="16.2" customHeight="1">
      <c r="A77" s="521" t="s">
        <v>114</v>
      </c>
      <c r="B77" s="228"/>
      <c r="C77" s="449"/>
      <c r="D77" s="229"/>
      <c r="E77" s="230"/>
      <c r="F77" s="228"/>
      <c r="G77" s="231"/>
      <c r="H77" s="232"/>
      <c r="I77" s="233"/>
      <c r="J77" s="228"/>
      <c r="K77" s="234"/>
      <c r="L77" s="234"/>
      <c r="M77" s="231"/>
      <c r="N77" s="228"/>
      <c r="O77" s="231"/>
      <c r="P77" s="231"/>
      <c r="Q77" s="231"/>
      <c r="R77" s="228"/>
      <c r="S77" s="231"/>
      <c r="T77" s="232"/>
      <c r="U77" s="235"/>
      <c r="V77" s="222"/>
      <c r="W77" s="222"/>
      <c r="X77" s="222"/>
    </row>
    <row r="78" spans="1:24" ht="16.2" customHeight="1">
      <c r="A78" s="521"/>
      <c r="B78" s="236"/>
      <c r="C78" s="434"/>
      <c r="D78" s="238"/>
      <c r="E78" s="239"/>
      <c r="F78" s="236"/>
      <c r="G78" s="240"/>
      <c r="H78" s="241"/>
      <c r="I78" s="242"/>
      <c r="J78" s="236"/>
      <c r="K78" s="243"/>
      <c r="L78" s="243"/>
      <c r="M78" s="240"/>
      <c r="N78" s="236"/>
      <c r="O78" s="240"/>
      <c r="P78" s="240"/>
      <c r="Q78" s="240"/>
      <c r="R78" s="236"/>
      <c r="S78" s="240"/>
      <c r="T78" s="241"/>
      <c r="U78" s="244"/>
      <c r="V78" s="222"/>
      <c r="W78" s="222"/>
      <c r="X78" s="222"/>
    </row>
    <row r="79" spans="1:24" ht="16.2" customHeight="1">
      <c r="A79" s="522"/>
      <c r="B79" s="245"/>
      <c r="C79" s="435"/>
      <c r="D79" s="246"/>
      <c r="E79" s="247"/>
      <c r="F79" s="245"/>
      <c r="G79" s="248"/>
      <c r="H79" s="249"/>
      <c r="I79" s="250"/>
      <c r="J79" s="245"/>
      <c r="K79" s="251"/>
      <c r="L79" s="251"/>
      <c r="M79" s="248"/>
      <c r="N79" s="245"/>
      <c r="O79" s="248"/>
      <c r="P79" s="248"/>
      <c r="Q79" s="248"/>
      <c r="R79" s="245"/>
      <c r="S79" s="248"/>
      <c r="T79" s="249"/>
      <c r="U79" s="252"/>
      <c r="V79" s="222"/>
      <c r="W79" s="222"/>
      <c r="X79" s="222"/>
    </row>
    <row r="80" spans="1:24" ht="14.4">
      <c r="A80" s="523" t="s">
        <v>115</v>
      </c>
      <c r="B80" s="236"/>
      <c r="C80" s="434">
        <f>$B$9</f>
        <v>0</v>
      </c>
      <c r="D80" s="238"/>
      <c r="E80" s="239"/>
      <c r="F80" s="236"/>
      <c r="G80" s="237">
        <f>$B$9</f>
        <v>0</v>
      </c>
      <c r="H80" s="241"/>
      <c r="I80" s="242"/>
      <c r="J80" s="236"/>
      <c r="K80" s="237">
        <f>$B$9</f>
        <v>0</v>
      </c>
      <c r="L80" s="243"/>
      <c r="M80" s="240"/>
      <c r="N80" s="236"/>
      <c r="O80" s="237">
        <f>$B$9</f>
        <v>0</v>
      </c>
      <c r="P80" s="240"/>
      <c r="Q80" s="240"/>
      <c r="R80" s="236"/>
      <c r="S80" s="237">
        <f>$B$9</f>
        <v>0</v>
      </c>
      <c r="T80" s="241"/>
      <c r="U80" s="242"/>
      <c r="V80" s="222"/>
      <c r="W80" s="222"/>
      <c r="X80" s="222"/>
    </row>
    <row r="81" spans="1:24" ht="14.4">
      <c r="A81" s="521"/>
      <c r="B81" s="236"/>
      <c r="C81" s="434">
        <f>$B$10</f>
        <v>0</v>
      </c>
      <c r="D81" s="238"/>
      <c r="E81" s="239"/>
      <c r="F81" s="236"/>
      <c r="G81" s="237">
        <f>$B$10</f>
        <v>0</v>
      </c>
      <c r="H81" s="241"/>
      <c r="I81" s="242"/>
      <c r="J81" s="236"/>
      <c r="K81" s="237">
        <f>$B$10</f>
        <v>0</v>
      </c>
      <c r="L81" s="243"/>
      <c r="M81" s="240"/>
      <c r="N81" s="236"/>
      <c r="O81" s="237">
        <f>$B$10</f>
        <v>0</v>
      </c>
      <c r="P81" s="240"/>
      <c r="Q81" s="240"/>
      <c r="R81" s="236"/>
      <c r="S81" s="237">
        <f>$B$10</f>
        <v>0</v>
      </c>
      <c r="T81" s="241"/>
      <c r="U81" s="242"/>
      <c r="V81" s="222"/>
      <c r="W81" s="222"/>
      <c r="X81" s="222"/>
    </row>
    <row r="82" spans="1:24" ht="14.4">
      <c r="A82" s="522"/>
      <c r="B82" s="236"/>
      <c r="C82" s="434">
        <f>$B$11</f>
        <v>0</v>
      </c>
      <c r="D82" s="238"/>
      <c r="E82" s="239"/>
      <c r="F82" s="236"/>
      <c r="G82" s="237">
        <f>$B$11</f>
        <v>0</v>
      </c>
      <c r="H82" s="241"/>
      <c r="I82" s="242"/>
      <c r="J82" s="236"/>
      <c r="K82" s="237">
        <f>$B$11</f>
        <v>0</v>
      </c>
      <c r="L82" s="243"/>
      <c r="M82" s="240"/>
      <c r="N82" s="236"/>
      <c r="O82" s="237">
        <f>$B$11</f>
        <v>0</v>
      </c>
      <c r="P82" s="240"/>
      <c r="Q82" s="240"/>
      <c r="R82" s="236"/>
      <c r="S82" s="237">
        <f>$B$11</f>
        <v>0</v>
      </c>
      <c r="T82" s="241"/>
      <c r="U82" s="242"/>
      <c r="V82" s="222"/>
      <c r="W82" s="222"/>
      <c r="X82" s="222"/>
    </row>
    <row r="83" spans="1:24" ht="18.75" customHeight="1" thickBot="1">
      <c r="A83" s="253"/>
      <c r="B83" s="236" t="s">
        <v>116</v>
      </c>
      <c r="C83" s="434"/>
      <c r="D83" s="238"/>
      <c r="E83" s="239"/>
      <c r="F83" s="236" t="s">
        <v>116</v>
      </c>
      <c r="G83" s="240"/>
      <c r="H83" s="241"/>
      <c r="I83" s="242"/>
      <c r="J83" s="236" t="s">
        <v>116</v>
      </c>
      <c r="K83" s="243"/>
      <c r="L83" s="243"/>
      <c r="M83" s="240"/>
      <c r="N83" s="236" t="s">
        <v>116</v>
      </c>
      <c r="O83" s="240"/>
      <c r="P83" s="240"/>
      <c r="Q83" s="240"/>
      <c r="R83" s="236" t="s">
        <v>116</v>
      </c>
      <c r="S83" s="240"/>
      <c r="T83" s="241"/>
      <c r="U83" s="242"/>
      <c r="V83" s="222"/>
      <c r="W83" s="222"/>
      <c r="X83" s="222"/>
    </row>
    <row r="84" spans="1:24" ht="16.2" customHeight="1">
      <c r="A84" s="254" t="s">
        <v>117</v>
      </c>
      <c r="B84" s="255"/>
      <c r="C84" s="436"/>
      <c r="D84" s="257"/>
      <c r="E84" s="258"/>
      <c r="F84" s="255"/>
      <c r="G84" s="256"/>
      <c r="H84" s="259"/>
      <c r="I84" s="260"/>
      <c r="J84" s="255"/>
      <c r="K84" s="256"/>
      <c r="L84" s="261"/>
      <c r="M84" s="262"/>
      <c r="N84" s="255"/>
      <c r="O84" s="256"/>
      <c r="P84" s="262"/>
      <c r="Q84" s="262"/>
      <c r="R84" s="255"/>
      <c r="S84" s="256"/>
      <c r="T84" s="259"/>
      <c r="U84" s="260"/>
      <c r="V84" s="222"/>
      <c r="W84" s="222"/>
      <c r="X84" s="222"/>
    </row>
    <row r="85" spans="1:24" ht="16.2" customHeight="1">
      <c r="A85" s="263" t="s">
        <v>118</v>
      </c>
      <c r="B85" s="264"/>
      <c r="C85" s="437"/>
      <c r="D85" s="266"/>
      <c r="E85" s="267"/>
      <c r="F85" s="264"/>
      <c r="G85" s="265"/>
      <c r="H85" s="268"/>
      <c r="I85" s="269"/>
      <c r="J85" s="264"/>
      <c r="K85" s="265"/>
      <c r="L85" s="270"/>
      <c r="M85" s="271"/>
      <c r="N85" s="264"/>
      <c r="O85" s="265"/>
      <c r="P85" s="271"/>
      <c r="Q85" s="271"/>
      <c r="R85" s="264"/>
      <c r="S85" s="265"/>
      <c r="T85" s="268"/>
      <c r="U85" s="269"/>
      <c r="V85" s="222"/>
      <c r="W85" s="222"/>
      <c r="X85" s="222"/>
    </row>
    <row r="86" spans="1:24" ht="16.2" customHeight="1">
      <c r="A86" s="263" t="s">
        <v>119</v>
      </c>
      <c r="B86" s="272"/>
      <c r="C86" s="438"/>
      <c r="D86" s="274"/>
      <c r="E86" s="275"/>
      <c r="F86" s="272"/>
      <c r="G86" s="273"/>
      <c r="H86" s="276"/>
      <c r="I86" s="277"/>
      <c r="J86" s="272"/>
      <c r="K86" s="273"/>
      <c r="L86" s="278"/>
      <c r="M86" s="279"/>
      <c r="N86" s="272"/>
      <c r="O86" s="273"/>
      <c r="P86" s="279"/>
      <c r="Q86" s="279"/>
      <c r="R86" s="272"/>
      <c r="S86" s="273"/>
      <c r="T86" s="276"/>
      <c r="U86" s="277"/>
      <c r="V86" s="222"/>
      <c r="W86" s="222"/>
      <c r="X86" s="222"/>
    </row>
    <row r="87" spans="1:24" ht="27" thickBot="1">
      <c r="A87" s="280" t="s">
        <v>120</v>
      </c>
      <c r="B87" s="281"/>
      <c r="C87" s="439"/>
      <c r="D87" s="283"/>
      <c r="E87" s="284"/>
      <c r="F87" s="281"/>
      <c r="G87" s="282"/>
      <c r="H87" s="285"/>
      <c r="I87" s="286"/>
      <c r="J87" s="281"/>
      <c r="K87" s="282"/>
      <c r="L87" s="287"/>
      <c r="M87" s="288"/>
      <c r="N87" s="281"/>
      <c r="O87" s="282"/>
      <c r="P87" s="288"/>
      <c r="Q87" s="288"/>
      <c r="R87" s="281"/>
      <c r="S87" s="282"/>
      <c r="T87" s="285"/>
      <c r="U87" s="286"/>
      <c r="V87" s="222"/>
      <c r="W87" s="222"/>
      <c r="X87" s="222"/>
    </row>
    <row r="88" spans="1:24" ht="16.2" customHeight="1" thickBot="1">
      <c r="A88" s="289" t="s">
        <v>121</v>
      </c>
      <c r="B88" s="290"/>
      <c r="C88" s="440"/>
      <c r="D88" s="292"/>
      <c r="E88" s="293"/>
      <c r="F88" s="290"/>
      <c r="G88" s="291"/>
      <c r="H88" s="294"/>
      <c r="I88" s="295"/>
      <c r="J88" s="290"/>
      <c r="K88" s="291"/>
      <c r="L88" s="296"/>
      <c r="M88" s="297"/>
      <c r="N88" s="290"/>
      <c r="O88" s="291"/>
      <c r="P88" s="297"/>
      <c r="Q88" s="297"/>
      <c r="R88" s="290"/>
      <c r="S88" s="291"/>
      <c r="T88" s="294"/>
      <c r="U88" s="295"/>
      <c r="V88" s="222"/>
      <c r="W88" s="222"/>
      <c r="X88" s="222"/>
    </row>
    <row r="89" spans="1:24" ht="16.2" customHeight="1" thickBot="1">
      <c r="A89" s="349" t="s">
        <v>122</v>
      </c>
      <c r="B89" s="350"/>
      <c r="C89" s="450"/>
      <c r="D89" s="351"/>
      <c r="E89" s="352"/>
      <c r="F89" s="350"/>
      <c r="G89" s="353"/>
      <c r="H89" s="354"/>
      <c r="I89" s="355"/>
      <c r="J89" s="350"/>
      <c r="K89" s="356"/>
      <c r="L89" s="356"/>
      <c r="M89" s="353"/>
      <c r="N89" s="350"/>
      <c r="O89" s="353"/>
      <c r="P89" s="353"/>
      <c r="Q89" s="353"/>
      <c r="R89" s="350"/>
      <c r="S89" s="353"/>
      <c r="T89" s="354"/>
      <c r="U89" s="355"/>
      <c r="V89" s="222"/>
      <c r="W89" s="222"/>
      <c r="X89" s="222"/>
    </row>
    <row r="90" spans="1:24" ht="16.2" customHeight="1" thickBot="1">
      <c r="A90" s="349" t="s">
        <v>123</v>
      </c>
      <c r="B90" s="357"/>
      <c r="C90" s="451"/>
      <c r="D90" s="358"/>
      <c r="E90" s="359"/>
      <c r="F90" s="357"/>
      <c r="G90" s="360"/>
      <c r="H90" s="361"/>
      <c r="I90" s="362"/>
      <c r="J90" s="357"/>
      <c r="K90" s="363"/>
      <c r="L90" s="363"/>
      <c r="M90" s="360"/>
      <c r="N90" s="357"/>
      <c r="O90" s="360"/>
      <c r="P90" s="360"/>
      <c r="Q90" s="360"/>
      <c r="R90" s="357"/>
      <c r="S90" s="360"/>
      <c r="T90" s="361"/>
      <c r="U90" s="362"/>
      <c r="V90" s="222"/>
      <c r="W90" s="222"/>
      <c r="X90" s="222"/>
    </row>
    <row r="91" spans="1:24" ht="16.2" customHeight="1" thickBot="1">
      <c r="A91" s="349" t="s">
        <v>124</v>
      </c>
      <c r="B91" s="307"/>
      <c r="C91" s="442"/>
      <c r="D91" s="309"/>
      <c r="E91" s="310"/>
      <c r="F91" s="307"/>
      <c r="G91" s="311"/>
      <c r="H91" s="312"/>
      <c r="I91" s="313"/>
      <c r="J91" s="307"/>
      <c r="K91" s="314"/>
      <c r="L91" s="314"/>
      <c r="M91" s="311"/>
      <c r="N91" s="307"/>
      <c r="O91" s="311"/>
      <c r="P91" s="311"/>
      <c r="Q91" s="311"/>
      <c r="R91" s="307"/>
      <c r="S91" s="311"/>
      <c r="T91" s="312"/>
      <c r="U91" s="313"/>
      <c r="V91" s="222"/>
      <c r="W91" s="222"/>
      <c r="X91" s="222"/>
    </row>
    <row r="92" spans="1:24" ht="16.2" customHeight="1" thickBot="1">
      <c r="A92" s="315" t="s">
        <v>125</v>
      </c>
      <c r="B92" s="307" t="s">
        <v>126</v>
      </c>
      <c r="C92" s="442"/>
      <c r="D92" s="309"/>
      <c r="E92" s="310"/>
      <c r="F92" s="307" t="s">
        <v>126</v>
      </c>
      <c r="G92" s="308"/>
      <c r="H92" s="309"/>
      <c r="I92" s="310"/>
      <c r="J92" s="307" t="s">
        <v>126</v>
      </c>
      <c r="K92" s="308"/>
      <c r="L92" s="309"/>
      <c r="M92" s="310"/>
      <c r="N92" s="307" t="s">
        <v>126</v>
      </c>
      <c r="O92" s="316"/>
      <c r="P92" s="316"/>
      <c r="Q92" s="316"/>
      <c r="R92" s="307"/>
      <c r="S92" s="316"/>
      <c r="T92" s="316"/>
      <c r="U92" s="317"/>
      <c r="V92" s="222"/>
      <c r="W92" s="222"/>
      <c r="X92" s="222"/>
    </row>
    <row r="93" spans="1:24" ht="16.2" customHeight="1">
      <c r="A93" s="524" t="s">
        <v>127</v>
      </c>
      <c r="B93" s="318"/>
      <c r="C93" s="443"/>
      <c r="D93" s="319"/>
      <c r="E93" s="320"/>
      <c r="F93" s="318"/>
      <c r="G93" s="321"/>
      <c r="H93" s="322"/>
      <c r="I93" s="323"/>
      <c r="J93" s="318"/>
      <c r="K93" s="324"/>
      <c r="L93" s="324"/>
      <c r="M93" s="321"/>
      <c r="N93" s="318"/>
      <c r="O93" s="321"/>
      <c r="P93" s="321"/>
      <c r="Q93" s="321"/>
      <c r="R93" s="318"/>
      <c r="S93" s="321"/>
      <c r="T93" s="322"/>
      <c r="U93" s="323"/>
      <c r="V93" s="222"/>
      <c r="W93" s="222"/>
      <c r="X93" s="222"/>
    </row>
    <row r="94" spans="1:24" ht="16.2" customHeight="1">
      <c r="A94" s="525"/>
      <c r="B94" s="318"/>
      <c r="C94" s="443"/>
      <c r="D94" s="319"/>
      <c r="E94" s="320"/>
      <c r="F94" s="318"/>
      <c r="G94" s="321"/>
      <c r="H94" s="322"/>
      <c r="I94" s="323"/>
      <c r="J94" s="318"/>
      <c r="K94" s="324"/>
      <c r="L94" s="324"/>
      <c r="M94" s="321"/>
      <c r="N94" s="318"/>
      <c r="O94" s="321"/>
      <c r="P94" s="321"/>
      <c r="Q94" s="321"/>
      <c r="R94" s="318"/>
      <c r="S94" s="321"/>
      <c r="T94" s="322"/>
      <c r="U94" s="323"/>
      <c r="V94" s="222"/>
      <c r="W94" s="222"/>
      <c r="X94" s="222"/>
    </row>
    <row r="95" spans="1:24" ht="16.2" customHeight="1" thickBot="1">
      <c r="A95" s="526"/>
      <c r="B95" s="325"/>
      <c r="C95" s="444"/>
      <c r="D95" s="326"/>
      <c r="E95" s="327"/>
      <c r="F95" s="325"/>
      <c r="G95" s="328"/>
      <c r="H95" s="329"/>
      <c r="I95" s="330"/>
      <c r="J95" s="325"/>
      <c r="K95" s="331"/>
      <c r="L95" s="331"/>
      <c r="M95" s="328"/>
      <c r="N95" s="325"/>
      <c r="O95" s="328"/>
      <c r="P95" s="328"/>
      <c r="Q95" s="328"/>
      <c r="R95" s="325"/>
      <c r="S95" s="328"/>
      <c r="T95" s="329"/>
      <c r="U95" s="330"/>
      <c r="V95" s="222"/>
      <c r="W95" s="222"/>
      <c r="X95" s="222"/>
    </row>
    <row r="96" spans="1:24" ht="16.2" customHeight="1">
      <c r="A96" s="524" t="s">
        <v>128</v>
      </c>
      <c r="B96" s="332"/>
      <c r="C96" s="445"/>
      <c r="D96" s="333"/>
      <c r="E96" s="334"/>
      <c r="F96" s="332"/>
      <c r="G96" s="335"/>
      <c r="H96" s="336"/>
      <c r="I96" s="337"/>
      <c r="J96" s="332"/>
      <c r="K96" s="338"/>
      <c r="L96" s="338"/>
      <c r="M96" s="335"/>
      <c r="N96" s="332"/>
      <c r="O96" s="335"/>
      <c r="P96" s="335"/>
      <c r="Q96" s="335"/>
      <c r="R96" s="332"/>
      <c r="S96" s="335"/>
      <c r="T96" s="336"/>
      <c r="U96" s="337"/>
      <c r="V96" s="222"/>
      <c r="W96" s="222"/>
      <c r="X96" s="222"/>
    </row>
    <row r="97" spans="1:24" ht="16.2" customHeight="1">
      <c r="A97" s="527"/>
      <c r="B97" s="339"/>
      <c r="C97" s="446"/>
      <c r="D97" s="340"/>
      <c r="E97" s="341"/>
      <c r="F97" s="339"/>
      <c r="G97" s="342"/>
      <c r="H97" s="343"/>
      <c r="I97" s="344"/>
      <c r="J97" s="339"/>
      <c r="K97" s="345"/>
      <c r="L97" s="345"/>
      <c r="M97" s="342"/>
      <c r="N97" s="339"/>
      <c r="O97" s="342"/>
      <c r="P97" s="342"/>
      <c r="Q97" s="342"/>
      <c r="R97" s="339"/>
      <c r="S97" s="342"/>
      <c r="T97" s="343"/>
      <c r="U97" s="344"/>
      <c r="V97" s="222"/>
      <c r="W97" s="222"/>
      <c r="X97" s="222"/>
    </row>
    <row r="98" spans="1:24" ht="16.2" customHeight="1" thickBot="1">
      <c r="A98" s="526"/>
      <c r="B98" s="339"/>
      <c r="C98" s="446"/>
      <c r="D98" s="340"/>
      <c r="E98" s="341"/>
      <c r="F98" s="339"/>
      <c r="G98" s="342"/>
      <c r="H98" s="343"/>
      <c r="I98" s="344"/>
      <c r="J98" s="339"/>
      <c r="K98" s="345"/>
      <c r="L98" s="345"/>
      <c r="M98" s="342"/>
      <c r="N98" s="339"/>
      <c r="O98" s="342"/>
      <c r="P98" s="342"/>
      <c r="Q98" s="342"/>
      <c r="R98" s="339"/>
      <c r="S98" s="342"/>
      <c r="T98" s="343"/>
      <c r="U98" s="344"/>
      <c r="V98" s="222"/>
      <c r="W98" s="222"/>
      <c r="X98" s="222"/>
    </row>
    <row r="99" spans="1:24" ht="16.2" customHeight="1">
      <c r="A99" s="528" t="s">
        <v>132</v>
      </c>
      <c r="B99" s="374" t="s">
        <v>38</v>
      </c>
      <c r="C99" s="452"/>
      <c r="D99" s="375"/>
      <c r="E99" s="376"/>
      <c r="F99" s="374" t="s">
        <v>38</v>
      </c>
      <c r="G99" s="377"/>
      <c r="H99" s="378"/>
      <c r="I99" s="379"/>
      <c r="J99" s="374" t="s">
        <v>38</v>
      </c>
      <c r="K99" s="380"/>
      <c r="L99" s="380"/>
      <c r="M99" s="377"/>
      <c r="N99" s="374" t="s">
        <v>130</v>
      </c>
      <c r="O99" s="377"/>
      <c r="P99" s="377"/>
      <c r="Q99" s="377"/>
      <c r="R99" s="374" t="s">
        <v>38</v>
      </c>
      <c r="S99" s="377"/>
      <c r="T99" s="378"/>
      <c r="U99" s="381"/>
      <c r="V99" s="222"/>
      <c r="W99" s="222"/>
      <c r="X99" s="222"/>
    </row>
    <row r="100" spans="1:24" ht="16.2" customHeight="1">
      <c r="A100" s="529"/>
      <c r="B100" s="339"/>
      <c r="C100" s="446"/>
      <c r="D100" s="340"/>
      <c r="E100" s="341"/>
      <c r="F100" s="339"/>
      <c r="G100" s="342"/>
      <c r="H100" s="343"/>
      <c r="I100" s="344"/>
      <c r="J100" s="339"/>
      <c r="K100" s="345"/>
      <c r="L100" s="345"/>
      <c r="M100" s="342"/>
      <c r="N100" s="339"/>
      <c r="O100" s="342"/>
      <c r="P100" s="342"/>
      <c r="Q100" s="342"/>
      <c r="R100" s="339"/>
      <c r="S100" s="342"/>
      <c r="T100" s="343"/>
      <c r="U100" s="382"/>
      <c r="V100" s="222"/>
      <c r="W100" s="222"/>
      <c r="X100" s="222"/>
    </row>
    <row r="101" spans="1:24" ht="16.2" customHeight="1" thickBot="1">
      <c r="A101" s="529"/>
      <c r="B101" s="339"/>
      <c r="C101" s="446"/>
      <c r="D101" s="340"/>
      <c r="E101" s="341"/>
      <c r="F101" s="339"/>
      <c r="G101" s="342"/>
      <c r="H101" s="343"/>
      <c r="I101" s="344"/>
      <c r="J101" s="339"/>
      <c r="K101" s="345"/>
      <c r="L101" s="345"/>
      <c r="M101" s="342"/>
      <c r="N101" s="339"/>
      <c r="O101" s="342"/>
      <c r="P101" s="342"/>
      <c r="Q101" s="342"/>
      <c r="R101" s="339"/>
      <c r="S101" s="342"/>
      <c r="T101" s="343"/>
      <c r="U101" s="382"/>
      <c r="V101" s="222"/>
      <c r="W101" s="222"/>
      <c r="X101" s="222"/>
    </row>
    <row r="102" spans="1:24" ht="16.2" customHeight="1">
      <c r="A102" s="528" t="s">
        <v>129</v>
      </c>
      <c r="B102" s="374" t="s">
        <v>38</v>
      </c>
      <c r="C102" s="433">
        <f>$C$9</f>
        <v>0</v>
      </c>
      <c r="D102" s="375"/>
      <c r="E102" s="376"/>
      <c r="F102" s="374" t="s">
        <v>38</v>
      </c>
      <c r="G102" s="395">
        <f>$C$9</f>
        <v>0</v>
      </c>
      <c r="H102" s="378"/>
      <c r="I102" s="379"/>
      <c r="J102" s="374" t="s">
        <v>38</v>
      </c>
      <c r="K102" s="395">
        <f>$C$9</f>
        <v>0</v>
      </c>
      <c r="L102" s="380"/>
      <c r="M102" s="377"/>
      <c r="N102" s="374" t="s">
        <v>130</v>
      </c>
      <c r="O102" s="395">
        <f>$C$9</f>
        <v>0</v>
      </c>
      <c r="P102" s="377"/>
      <c r="Q102" s="377"/>
      <c r="R102" s="374" t="s">
        <v>38</v>
      </c>
      <c r="S102" s="395">
        <f>$C$9</f>
        <v>0</v>
      </c>
      <c r="T102" s="378"/>
      <c r="U102" s="381"/>
      <c r="V102" s="222"/>
      <c r="W102" s="222"/>
      <c r="X102" s="222"/>
    </row>
    <row r="103" spans="1:24" ht="16.2" customHeight="1">
      <c r="A103" s="529"/>
      <c r="B103" s="339"/>
      <c r="C103" s="434">
        <f>$C$10</f>
        <v>0</v>
      </c>
      <c r="D103" s="340"/>
      <c r="E103" s="341"/>
      <c r="F103" s="339"/>
      <c r="G103" s="237">
        <f>$C$10</f>
        <v>0</v>
      </c>
      <c r="H103" s="343"/>
      <c r="I103" s="344"/>
      <c r="J103" s="339"/>
      <c r="K103" s="237">
        <f>$C$10</f>
        <v>0</v>
      </c>
      <c r="L103" s="345"/>
      <c r="M103" s="342"/>
      <c r="N103" s="339"/>
      <c r="O103" s="237">
        <f>$C$10</f>
        <v>0</v>
      </c>
      <c r="P103" s="342"/>
      <c r="Q103" s="342"/>
      <c r="R103" s="339"/>
      <c r="S103" s="237">
        <f>$C$10</f>
        <v>0</v>
      </c>
      <c r="T103" s="343"/>
      <c r="U103" s="382"/>
      <c r="V103" s="222"/>
      <c r="W103" s="222"/>
      <c r="X103" s="222"/>
    </row>
    <row r="104" spans="1:24" ht="16.2" customHeight="1" thickBot="1">
      <c r="A104" s="530"/>
      <c r="B104" s="383" t="s">
        <v>131</v>
      </c>
      <c r="C104" s="447">
        <f>$C$11</f>
        <v>0</v>
      </c>
      <c r="D104" s="384"/>
      <c r="E104" s="385"/>
      <c r="F104" s="383" t="s">
        <v>131</v>
      </c>
      <c r="G104" s="396">
        <f>$C$11</f>
        <v>0</v>
      </c>
      <c r="H104" s="387"/>
      <c r="I104" s="388"/>
      <c r="J104" s="383" t="s">
        <v>131</v>
      </c>
      <c r="K104" s="396">
        <f>$C$11</f>
        <v>0</v>
      </c>
      <c r="L104" s="389"/>
      <c r="M104" s="386"/>
      <c r="N104" s="383" t="s">
        <v>131</v>
      </c>
      <c r="O104" s="396">
        <f>$C$11</f>
        <v>0</v>
      </c>
      <c r="P104" s="386"/>
      <c r="Q104" s="386"/>
      <c r="R104" s="383" t="s">
        <v>131</v>
      </c>
      <c r="S104" s="396">
        <f>$C$11</f>
        <v>0</v>
      </c>
      <c r="T104" s="387"/>
      <c r="U104" s="390"/>
      <c r="V104" s="222"/>
      <c r="W104" s="222"/>
      <c r="X104" s="222"/>
    </row>
    <row r="105" spans="1:24" ht="16.2" customHeight="1" thickBot="1">
      <c r="A105" s="346"/>
      <c r="B105" s="346"/>
      <c r="C105" s="448"/>
      <c r="D105" s="346"/>
      <c r="E105" s="346"/>
      <c r="F105" s="346"/>
      <c r="G105" s="222"/>
      <c r="H105" s="222"/>
      <c r="I105" s="222"/>
      <c r="J105" s="222"/>
      <c r="K105" s="347"/>
      <c r="L105" s="347"/>
      <c r="M105" s="222"/>
      <c r="N105" s="348"/>
      <c r="O105" s="222"/>
      <c r="P105" s="222"/>
      <c r="Q105" s="222"/>
      <c r="R105" s="222"/>
      <c r="S105" s="222"/>
      <c r="T105" s="222"/>
      <c r="U105" s="222"/>
      <c r="V105" s="222"/>
      <c r="W105" s="222"/>
      <c r="X105" s="222"/>
    </row>
    <row r="106" spans="1:24" ht="15" customHeight="1" thickBot="1">
      <c r="A106" s="543" t="s">
        <v>135</v>
      </c>
      <c r="B106" s="545" t="s">
        <v>105</v>
      </c>
      <c r="C106" s="541"/>
      <c r="D106" s="541"/>
      <c r="E106" s="542"/>
      <c r="F106" s="546" t="s">
        <v>106</v>
      </c>
      <c r="G106" s="541"/>
      <c r="H106" s="541"/>
      <c r="I106" s="542"/>
      <c r="J106" s="546" t="s">
        <v>107</v>
      </c>
      <c r="K106" s="541"/>
      <c r="L106" s="541"/>
      <c r="M106" s="542"/>
      <c r="N106" s="545" t="s">
        <v>108</v>
      </c>
      <c r="O106" s="541"/>
      <c r="P106" s="541"/>
      <c r="Q106" s="547"/>
      <c r="R106" s="540" t="s">
        <v>109</v>
      </c>
      <c r="S106" s="541"/>
      <c r="T106" s="541"/>
      <c r="U106" s="542"/>
      <c r="V106" s="222"/>
      <c r="W106" s="222"/>
      <c r="X106" s="222"/>
    </row>
    <row r="107" spans="1:24" thickBot="1">
      <c r="A107" s="544"/>
      <c r="B107" s="465" t="s">
        <v>110</v>
      </c>
      <c r="C107" s="432" t="s">
        <v>111</v>
      </c>
      <c r="D107" s="225" t="s">
        <v>112</v>
      </c>
      <c r="E107" s="226" t="s">
        <v>113</v>
      </c>
      <c r="F107" s="223" t="s">
        <v>110</v>
      </c>
      <c r="G107" s="224" t="s">
        <v>111</v>
      </c>
      <c r="H107" s="225" t="s">
        <v>112</v>
      </c>
      <c r="I107" s="226" t="s">
        <v>113</v>
      </c>
      <c r="J107" s="223" t="s">
        <v>110</v>
      </c>
      <c r="K107" s="224" t="s">
        <v>111</v>
      </c>
      <c r="L107" s="225" t="s">
        <v>112</v>
      </c>
      <c r="M107" s="226" t="s">
        <v>113</v>
      </c>
      <c r="N107" s="223" t="s">
        <v>110</v>
      </c>
      <c r="O107" s="224" t="s">
        <v>111</v>
      </c>
      <c r="P107" s="225" t="s">
        <v>112</v>
      </c>
      <c r="Q107" s="226" t="s">
        <v>113</v>
      </c>
      <c r="R107" s="223" t="s">
        <v>110</v>
      </c>
      <c r="S107" s="224" t="s">
        <v>111</v>
      </c>
      <c r="T107" s="225" t="s">
        <v>112</v>
      </c>
      <c r="U107" s="226" t="s">
        <v>113</v>
      </c>
      <c r="V107" s="227"/>
      <c r="W107" s="227"/>
      <c r="X107" s="227"/>
    </row>
    <row r="108" spans="1:24" ht="16.2" customHeight="1">
      <c r="A108" s="521" t="s">
        <v>114</v>
      </c>
      <c r="B108" s="228"/>
      <c r="C108" s="449"/>
      <c r="D108" s="229"/>
      <c r="E108" s="230"/>
      <c r="F108" s="228"/>
      <c r="G108" s="231"/>
      <c r="H108" s="232"/>
      <c r="I108" s="233"/>
      <c r="J108" s="228"/>
      <c r="K108" s="234"/>
      <c r="L108" s="234"/>
      <c r="M108" s="231"/>
      <c r="N108" s="228"/>
      <c r="O108" s="231"/>
      <c r="P108" s="231"/>
      <c r="Q108" s="231"/>
      <c r="R108" s="228"/>
      <c r="S108" s="231"/>
      <c r="T108" s="232"/>
      <c r="U108" s="235"/>
      <c r="V108" s="222"/>
      <c r="W108" s="222"/>
      <c r="X108" s="222"/>
    </row>
    <row r="109" spans="1:24" ht="16.2" customHeight="1">
      <c r="A109" s="521"/>
      <c r="B109" s="236"/>
      <c r="C109" s="434"/>
      <c r="D109" s="238"/>
      <c r="E109" s="239"/>
      <c r="F109" s="236"/>
      <c r="G109" s="240"/>
      <c r="H109" s="241"/>
      <c r="I109" s="242"/>
      <c r="J109" s="236"/>
      <c r="K109" s="243"/>
      <c r="L109" s="243"/>
      <c r="M109" s="240"/>
      <c r="N109" s="236"/>
      <c r="O109" s="240"/>
      <c r="P109" s="240"/>
      <c r="Q109" s="240"/>
      <c r="R109" s="236"/>
      <c r="S109" s="240"/>
      <c r="T109" s="241"/>
      <c r="U109" s="244"/>
      <c r="V109" s="222"/>
      <c r="W109" s="222"/>
      <c r="X109" s="222"/>
    </row>
    <row r="110" spans="1:24" ht="16.2" customHeight="1">
      <c r="A110" s="522"/>
      <c r="B110" s="245"/>
      <c r="C110" s="435"/>
      <c r="D110" s="246"/>
      <c r="E110" s="247"/>
      <c r="F110" s="245"/>
      <c r="G110" s="248"/>
      <c r="H110" s="249"/>
      <c r="I110" s="250"/>
      <c r="J110" s="245"/>
      <c r="K110" s="251"/>
      <c r="L110" s="251"/>
      <c r="M110" s="248"/>
      <c r="N110" s="245"/>
      <c r="O110" s="248"/>
      <c r="P110" s="248"/>
      <c r="Q110" s="248"/>
      <c r="R110" s="245"/>
      <c r="S110" s="248"/>
      <c r="T110" s="249"/>
      <c r="U110" s="252"/>
      <c r="V110" s="222"/>
      <c r="W110" s="222"/>
      <c r="X110" s="222"/>
    </row>
    <row r="111" spans="1:24" ht="14.4">
      <c r="A111" s="523" t="s">
        <v>115</v>
      </c>
      <c r="B111" s="236"/>
      <c r="C111" s="434">
        <f>$B$9</f>
        <v>0</v>
      </c>
      <c r="D111" s="238"/>
      <c r="E111" s="239"/>
      <c r="F111" s="236"/>
      <c r="G111" s="237">
        <f>$B$9</f>
        <v>0</v>
      </c>
      <c r="H111" s="241"/>
      <c r="I111" s="242"/>
      <c r="J111" s="236"/>
      <c r="K111" s="237">
        <f>$B$9</f>
        <v>0</v>
      </c>
      <c r="L111" s="243"/>
      <c r="M111" s="240"/>
      <c r="N111" s="236"/>
      <c r="O111" s="237">
        <f>$B$9</f>
        <v>0</v>
      </c>
      <c r="P111" s="240"/>
      <c r="Q111" s="240"/>
      <c r="R111" s="236"/>
      <c r="S111" s="237">
        <f>$B$9</f>
        <v>0</v>
      </c>
      <c r="T111" s="241"/>
      <c r="U111" s="242"/>
      <c r="V111" s="222"/>
      <c r="W111" s="222"/>
      <c r="X111" s="222"/>
    </row>
    <row r="112" spans="1:24" ht="14.4">
      <c r="A112" s="521"/>
      <c r="B112" s="236"/>
      <c r="C112" s="434">
        <f>$B$10</f>
        <v>0</v>
      </c>
      <c r="D112" s="238"/>
      <c r="E112" s="239"/>
      <c r="F112" s="236"/>
      <c r="G112" s="237">
        <f>$B$10</f>
        <v>0</v>
      </c>
      <c r="H112" s="241"/>
      <c r="I112" s="242"/>
      <c r="J112" s="236"/>
      <c r="K112" s="237">
        <f>$B$10</f>
        <v>0</v>
      </c>
      <c r="L112" s="243"/>
      <c r="M112" s="240"/>
      <c r="N112" s="236"/>
      <c r="O112" s="237">
        <f>$B$10</f>
        <v>0</v>
      </c>
      <c r="P112" s="240"/>
      <c r="Q112" s="240"/>
      <c r="R112" s="236"/>
      <c r="S112" s="237">
        <f>$B$10</f>
        <v>0</v>
      </c>
      <c r="T112" s="241"/>
      <c r="U112" s="242"/>
      <c r="V112" s="222"/>
      <c r="W112" s="222"/>
      <c r="X112" s="222"/>
    </row>
    <row r="113" spans="1:24" ht="14.4">
      <c r="A113" s="522"/>
      <c r="B113" s="236"/>
      <c r="C113" s="434">
        <f>$B$11</f>
        <v>0</v>
      </c>
      <c r="D113" s="238"/>
      <c r="E113" s="239"/>
      <c r="F113" s="236"/>
      <c r="G113" s="237">
        <f>$B$11</f>
        <v>0</v>
      </c>
      <c r="H113" s="241"/>
      <c r="I113" s="242"/>
      <c r="J113" s="236"/>
      <c r="K113" s="237">
        <f>$B$11</f>
        <v>0</v>
      </c>
      <c r="L113" s="243"/>
      <c r="M113" s="240"/>
      <c r="N113" s="236"/>
      <c r="O113" s="237">
        <f>$B$11</f>
        <v>0</v>
      </c>
      <c r="P113" s="240"/>
      <c r="Q113" s="240"/>
      <c r="R113" s="236"/>
      <c r="S113" s="237">
        <f>$B$11</f>
        <v>0</v>
      </c>
      <c r="T113" s="241"/>
      <c r="U113" s="242"/>
      <c r="V113" s="222"/>
      <c r="W113" s="222"/>
      <c r="X113" s="222"/>
    </row>
    <row r="114" spans="1:24" ht="27" thickBot="1">
      <c r="A114" s="253"/>
      <c r="B114" s="236" t="s">
        <v>116</v>
      </c>
      <c r="C114" s="434"/>
      <c r="D114" s="238"/>
      <c r="E114" s="239"/>
      <c r="F114" s="236" t="s">
        <v>116</v>
      </c>
      <c r="G114" s="240"/>
      <c r="H114" s="241"/>
      <c r="I114" s="242"/>
      <c r="J114" s="236" t="s">
        <v>116</v>
      </c>
      <c r="K114" s="243"/>
      <c r="L114" s="243"/>
      <c r="M114" s="240"/>
      <c r="N114" s="236" t="s">
        <v>116</v>
      </c>
      <c r="O114" s="240"/>
      <c r="P114" s="240"/>
      <c r="Q114" s="240"/>
      <c r="R114" s="236" t="s">
        <v>116</v>
      </c>
      <c r="S114" s="240"/>
      <c r="T114" s="241"/>
      <c r="U114" s="242"/>
      <c r="V114" s="222"/>
      <c r="W114" s="222"/>
      <c r="X114" s="222"/>
    </row>
    <row r="115" spans="1:24" ht="15.75" customHeight="1">
      <c r="A115" s="254" t="s">
        <v>117</v>
      </c>
      <c r="B115" s="255"/>
      <c r="C115" s="436"/>
      <c r="D115" s="257"/>
      <c r="E115" s="258"/>
      <c r="F115" s="255"/>
      <c r="G115" s="256"/>
      <c r="H115" s="259"/>
      <c r="I115" s="260"/>
      <c r="J115" s="255"/>
      <c r="K115" s="256"/>
      <c r="L115" s="261"/>
      <c r="M115" s="262"/>
      <c r="N115" s="255"/>
      <c r="O115" s="256"/>
      <c r="P115" s="262"/>
      <c r="Q115" s="262"/>
      <c r="R115" s="255"/>
      <c r="S115" s="256"/>
      <c r="T115" s="259"/>
      <c r="U115" s="260"/>
      <c r="V115" s="222"/>
      <c r="W115" s="222"/>
      <c r="X115" s="222"/>
    </row>
    <row r="116" spans="1:24" ht="15.75" customHeight="1">
      <c r="A116" s="263" t="s">
        <v>118</v>
      </c>
      <c r="B116" s="264"/>
      <c r="C116" s="437"/>
      <c r="D116" s="266"/>
      <c r="E116" s="267"/>
      <c r="F116" s="264"/>
      <c r="G116" s="265"/>
      <c r="H116" s="268"/>
      <c r="I116" s="269"/>
      <c r="J116" s="264"/>
      <c r="K116" s="265"/>
      <c r="L116" s="270"/>
      <c r="M116" s="271"/>
      <c r="N116" s="264"/>
      <c r="O116" s="265"/>
      <c r="P116" s="271"/>
      <c r="Q116" s="271"/>
      <c r="R116" s="264"/>
      <c r="S116" s="265"/>
      <c r="T116" s="268"/>
      <c r="U116" s="269"/>
      <c r="V116" s="222"/>
      <c r="W116" s="222"/>
      <c r="X116" s="222"/>
    </row>
    <row r="117" spans="1:24" ht="15.75" customHeight="1">
      <c r="A117" s="263" t="s">
        <v>119</v>
      </c>
      <c r="B117" s="272"/>
      <c r="C117" s="438"/>
      <c r="D117" s="274"/>
      <c r="E117" s="275"/>
      <c r="F117" s="272"/>
      <c r="G117" s="273"/>
      <c r="H117" s="276"/>
      <c r="I117" s="277"/>
      <c r="J117" s="272"/>
      <c r="K117" s="273"/>
      <c r="L117" s="278"/>
      <c r="M117" s="279"/>
      <c r="N117" s="272"/>
      <c r="O117" s="273"/>
      <c r="P117" s="279"/>
      <c r="Q117" s="279"/>
      <c r="R117" s="272"/>
      <c r="S117" s="273"/>
      <c r="T117" s="276"/>
      <c r="U117" s="277"/>
      <c r="V117" s="222"/>
      <c r="W117" s="222"/>
      <c r="X117" s="222"/>
    </row>
    <row r="118" spans="1:24" ht="16.2" customHeight="1" thickBot="1">
      <c r="A118" s="280" t="s">
        <v>120</v>
      </c>
      <c r="B118" s="281"/>
      <c r="C118" s="439"/>
      <c r="D118" s="283"/>
      <c r="E118" s="284"/>
      <c r="F118" s="281"/>
      <c r="G118" s="282"/>
      <c r="H118" s="285"/>
      <c r="I118" s="286"/>
      <c r="J118" s="281"/>
      <c r="K118" s="282"/>
      <c r="L118" s="287"/>
      <c r="M118" s="288"/>
      <c r="N118" s="281"/>
      <c r="O118" s="282"/>
      <c r="P118" s="288"/>
      <c r="Q118" s="288"/>
      <c r="R118" s="281"/>
      <c r="S118" s="282"/>
      <c r="T118" s="285"/>
      <c r="U118" s="286"/>
      <c r="V118" s="222"/>
      <c r="W118" s="222"/>
      <c r="X118" s="222"/>
    </row>
    <row r="119" spans="1:24" ht="16.2" customHeight="1" thickBot="1">
      <c r="A119" s="289" t="s">
        <v>121</v>
      </c>
      <c r="B119" s="290"/>
      <c r="C119" s="440"/>
      <c r="D119" s="292"/>
      <c r="E119" s="293"/>
      <c r="F119" s="290"/>
      <c r="G119" s="291"/>
      <c r="H119" s="294"/>
      <c r="I119" s="295"/>
      <c r="J119" s="290"/>
      <c r="K119" s="291"/>
      <c r="L119" s="296"/>
      <c r="M119" s="297"/>
      <c r="N119" s="290"/>
      <c r="O119" s="291"/>
      <c r="P119" s="297"/>
      <c r="Q119" s="297"/>
      <c r="R119" s="290"/>
      <c r="S119" s="291"/>
      <c r="T119" s="294"/>
      <c r="U119" s="295"/>
      <c r="V119" s="222"/>
      <c r="W119" s="222"/>
      <c r="X119" s="222"/>
    </row>
    <row r="120" spans="1:24" ht="16.2" customHeight="1" thickBot="1">
      <c r="A120" s="349" t="s">
        <v>122</v>
      </c>
      <c r="B120" s="350"/>
      <c r="C120" s="450"/>
      <c r="D120" s="351"/>
      <c r="E120" s="352"/>
      <c r="F120" s="350"/>
      <c r="G120" s="353"/>
      <c r="H120" s="354"/>
      <c r="I120" s="355"/>
      <c r="J120" s="350"/>
      <c r="K120" s="356"/>
      <c r="L120" s="356"/>
      <c r="M120" s="353"/>
      <c r="N120" s="350"/>
      <c r="O120" s="353"/>
      <c r="P120" s="353"/>
      <c r="Q120" s="353"/>
      <c r="R120" s="350"/>
      <c r="S120" s="353"/>
      <c r="T120" s="354"/>
      <c r="U120" s="355"/>
      <c r="V120" s="222"/>
      <c r="W120" s="222"/>
      <c r="X120" s="222"/>
    </row>
    <row r="121" spans="1:24" ht="16.2" customHeight="1" thickBot="1">
      <c r="A121" s="349" t="s">
        <v>123</v>
      </c>
      <c r="B121" s="357"/>
      <c r="C121" s="451"/>
      <c r="D121" s="358"/>
      <c r="E121" s="359"/>
      <c r="F121" s="357"/>
      <c r="G121" s="360"/>
      <c r="H121" s="361"/>
      <c r="I121" s="362"/>
      <c r="J121" s="357"/>
      <c r="K121" s="363"/>
      <c r="L121" s="363"/>
      <c r="M121" s="360"/>
      <c r="N121" s="357"/>
      <c r="O121" s="360"/>
      <c r="P121" s="360"/>
      <c r="Q121" s="360"/>
      <c r="R121" s="357"/>
      <c r="S121" s="360"/>
      <c r="T121" s="361"/>
      <c r="U121" s="362"/>
      <c r="V121" s="222"/>
      <c r="W121" s="222"/>
      <c r="X121" s="222"/>
    </row>
    <row r="122" spans="1:24" ht="16.2" customHeight="1" thickBot="1">
      <c r="A122" s="349" t="s">
        <v>124</v>
      </c>
      <c r="B122" s="307"/>
      <c r="C122" s="442"/>
      <c r="D122" s="309"/>
      <c r="E122" s="310"/>
      <c r="F122" s="307"/>
      <c r="G122" s="311"/>
      <c r="H122" s="312"/>
      <c r="I122" s="313"/>
      <c r="J122" s="307"/>
      <c r="K122" s="314"/>
      <c r="L122" s="314"/>
      <c r="M122" s="311"/>
      <c r="N122" s="307"/>
      <c r="O122" s="311"/>
      <c r="P122" s="311"/>
      <c r="Q122" s="311"/>
      <c r="R122" s="307"/>
      <c r="S122" s="311"/>
      <c r="T122" s="312"/>
      <c r="U122" s="313"/>
      <c r="V122" s="222"/>
      <c r="W122" s="222"/>
      <c r="X122" s="222"/>
    </row>
    <row r="123" spans="1:24" ht="16.2" customHeight="1" thickBot="1">
      <c r="A123" s="315" t="s">
        <v>125</v>
      </c>
      <c r="B123" s="307" t="s">
        <v>126</v>
      </c>
      <c r="C123" s="442"/>
      <c r="D123" s="309"/>
      <c r="E123" s="310"/>
      <c r="F123" s="307" t="s">
        <v>126</v>
      </c>
      <c r="G123" s="308"/>
      <c r="H123" s="309"/>
      <c r="I123" s="310"/>
      <c r="J123" s="307" t="s">
        <v>126</v>
      </c>
      <c r="K123" s="308"/>
      <c r="L123" s="309"/>
      <c r="M123" s="310"/>
      <c r="N123" s="307" t="s">
        <v>126</v>
      </c>
      <c r="O123" s="316"/>
      <c r="P123" s="316"/>
      <c r="Q123" s="316"/>
      <c r="R123" s="307"/>
      <c r="S123" s="316"/>
      <c r="T123" s="316"/>
      <c r="U123" s="317"/>
      <c r="V123" s="222"/>
      <c r="W123" s="222"/>
      <c r="X123" s="222"/>
    </row>
    <row r="124" spans="1:24" ht="16.2" customHeight="1">
      <c r="A124" s="524" t="s">
        <v>127</v>
      </c>
      <c r="B124" s="318"/>
      <c r="C124" s="443"/>
      <c r="D124" s="319"/>
      <c r="E124" s="320"/>
      <c r="F124" s="318"/>
      <c r="G124" s="321"/>
      <c r="H124" s="322"/>
      <c r="I124" s="323"/>
      <c r="J124" s="318"/>
      <c r="K124" s="324"/>
      <c r="L124" s="324"/>
      <c r="M124" s="321"/>
      <c r="N124" s="318"/>
      <c r="O124" s="321"/>
      <c r="P124" s="321"/>
      <c r="Q124" s="321"/>
      <c r="R124" s="318"/>
      <c r="S124" s="321"/>
      <c r="T124" s="322"/>
      <c r="U124" s="323"/>
      <c r="V124" s="222"/>
      <c r="W124" s="222"/>
      <c r="X124" s="222"/>
    </row>
    <row r="125" spans="1:24" ht="16.2" customHeight="1">
      <c r="A125" s="525"/>
      <c r="B125" s="318"/>
      <c r="C125" s="443"/>
      <c r="D125" s="319"/>
      <c r="E125" s="320"/>
      <c r="F125" s="318"/>
      <c r="G125" s="321"/>
      <c r="H125" s="322"/>
      <c r="I125" s="323"/>
      <c r="J125" s="318"/>
      <c r="K125" s="324"/>
      <c r="L125" s="324"/>
      <c r="M125" s="321"/>
      <c r="N125" s="318"/>
      <c r="O125" s="321"/>
      <c r="P125" s="321"/>
      <c r="Q125" s="321"/>
      <c r="R125" s="318"/>
      <c r="S125" s="321"/>
      <c r="T125" s="322"/>
      <c r="U125" s="323"/>
      <c r="V125" s="222"/>
      <c r="W125" s="222"/>
      <c r="X125" s="222"/>
    </row>
    <row r="126" spans="1:24" ht="16.2" customHeight="1" thickBot="1">
      <c r="A126" s="526"/>
      <c r="B126" s="325"/>
      <c r="C126" s="444"/>
      <c r="D126" s="326"/>
      <c r="E126" s="327"/>
      <c r="F126" s="325"/>
      <c r="G126" s="328"/>
      <c r="H126" s="329"/>
      <c r="I126" s="330"/>
      <c r="J126" s="325"/>
      <c r="K126" s="331"/>
      <c r="L126" s="331"/>
      <c r="M126" s="328"/>
      <c r="N126" s="325"/>
      <c r="O126" s="328"/>
      <c r="P126" s="328"/>
      <c r="Q126" s="328"/>
      <c r="R126" s="325"/>
      <c r="S126" s="328"/>
      <c r="T126" s="329"/>
      <c r="U126" s="330"/>
    </row>
    <row r="127" spans="1:24" ht="16.2" customHeight="1">
      <c r="A127" s="524" t="s">
        <v>128</v>
      </c>
      <c r="B127" s="332"/>
      <c r="C127" s="445"/>
      <c r="D127" s="333"/>
      <c r="E127" s="334"/>
      <c r="F127" s="332"/>
      <c r="G127" s="335"/>
      <c r="H127" s="336"/>
      <c r="I127" s="337"/>
      <c r="J127" s="332"/>
      <c r="K127" s="338"/>
      <c r="L127" s="338"/>
      <c r="M127" s="335"/>
      <c r="N127" s="332"/>
      <c r="O127" s="335"/>
      <c r="P127" s="335"/>
      <c r="Q127" s="335"/>
      <c r="R127" s="332"/>
      <c r="S127" s="335"/>
      <c r="T127" s="336"/>
      <c r="U127" s="337"/>
    </row>
    <row r="128" spans="1:24" ht="16.2" customHeight="1">
      <c r="A128" s="527"/>
      <c r="B128" s="339"/>
      <c r="C128" s="446"/>
      <c r="D128" s="340"/>
      <c r="E128" s="341"/>
      <c r="F128" s="339"/>
      <c r="G128" s="342"/>
      <c r="H128" s="343"/>
      <c r="I128" s="344"/>
      <c r="J128" s="339"/>
      <c r="K128" s="345"/>
      <c r="L128" s="345"/>
      <c r="M128" s="342"/>
      <c r="N128" s="339"/>
      <c r="O128" s="342"/>
      <c r="P128" s="342"/>
      <c r="Q128" s="342"/>
      <c r="R128" s="339"/>
      <c r="S128" s="342"/>
      <c r="T128" s="343"/>
      <c r="U128" s="344"/>
    </row>
    <row r="129" spans="1:24" s="364" customFormat="1" thickBot="1">
      <c r="A129" s="526"/>
      <c r="B129" s="339"/>
      <c r="C129" s="446"/>
      <c r="D129" s="340"/>
      <c r="E129" s="341"/>
      <c r="F129" s="339"/>
      <c r="G129" s="342"/>
      <c r="H129" s="343"/>
      <c r="I129" s="344"/>
      <c r="J129" s="339"/>
      <c r="K129" s="345"/>
      <c r="L129" s="345"/>
      <c r="M129" s="342"/>
      <c r="N129" s="339"/>
      <c r="O129" s="342"/>
      <c r="P129" s="342"/>
      <c r="Q129" s="342"/>
      <c r="R129" s="339"/>
      <c r="S129" s="342"/>
      <c r="T129" s="343"/>
      <c r="U129" s="344"/>
    </row>
    <row r="130" spans="1:24" ht="16.2" customHeight="1">
      <c r="A130" s="528" t="s">
        <v>132</v>
      </c>
      <c r="B130" s="374" t="s">
        <v>38</v>
      </c>
      <c r="C130" s="452"/>
      <c r="D130" s="375"/>
      <c r="E130" s="376"/>
      <c r="F130" s="374" t="s">
        <v>38</v>
      </c>
      <c r="G130" s="377"/>
      <c r="H130" s="378"/>
      <c r="I130" s="379"/>
      <c r="J130" s="374" t="s">
        <v>38</v>
      </c>
      <c r="K130" s="380"/>
      <c r="L130" s="380"/>
      <c r="M130" s="377"/>
      <c r="N130" s="374" t="s">
        <v>130</v>
      </c>
      <c r="O130" s="377"/>
      <c r="P130" s="377"/>
      <c r="Q130" s="377"/>
      <c r="R130" s="374" t="s">
        <v>38</v>
      </c>
      <c r="S130" s="377"/>
      <c r="T130" s="378"/>
      <c r="U130" s="381"/>
    </row>
    <row r="131" spans="1:24" ht="16.2" customHeight="1">
      <c r="A131" s="529"/>
      <c r="B131" s="339"/>
      <c r="C131" s="446"/>
      <c r="D131" s="340"/>
      <c r="E131" s="341"/>
      <c r="F131" s="339"/>
      <c r="G131" s="342"/>
      <c r="H131" s="343"/>
      <c r="I131" s="344"/>
      <c r="J131" s="339"/>
      <c r="K131" s="345"/>
      <c r="L131" s="345"/>
      <c r="M131" s="342"/>
      <c r="N131" s="339"/>
      <c r="O131" s="342"/>
      <c r="P131" s="342"/>
      <c r="Q131" s="342"/>
      <c r="R131" s="339"/>
      <c r="S131" s="342"/>
      <c r="T131" s="343"/>
      <c r="U131" s="382"/>
    </row>
    <row r="132" spans="1:24" ht="16.2" customHeight="1" thickBot="1">
      <c r="A132" s="529"/>
      <c r="B132" s="339"/>
      <c r="C132" s="446"/>
      <c r="D132" s="340"/>
      <c r="E132" s="341"/>
      <c r="F132" s="339"/>
      <c r="G132" s="342"/>
      <c r="H132" s="343"/>
      <c r="I132" s="344"/>
      <c r="J132" s="339"/>
      <c r="K132" s="345"/>
      <c r="L132" s="345"/>
      <c r="M132" s="342"/>
      <c r="N132" s="339"/>
      <c r="O132" s="342"/>
      <c r="P132" s="342"/>
      <c r="Q132" s="342"/>
      <c r="R132" s="339"/>
      <c r="S132" s="342"/>
      <c r="T132" s="343"/>
      <c r="U132" s="382"/>
    </row>
    <row r="133" spans="1:24" ht="16.2" customHeight="1">
      <c r="A133" s="528" t="s">
        <v>129</v>
      </c>
      <c r="B133" s="374" t="s">
        <v>38</v>
      </c>
      <c r="C133" s="433">
        <f>$C$9</f>
        <v>0</v>
      </c>
      <c r="D133" s="375"/>
      <c r="E133" s="376"/>
      <c r="F133" s="374" t="s">
        <v>38</v>
      </c>
      <c r="G133" s="395">
        <f>$C$9</f>
        <v>0</v>
      </c>
      <c r="H133" s="378"/>
      <c r="I133" s="379"/>
      <c r="J133" s="374" t="s">
        <v>38</v>
      </c>
      <c r="K133" s="395">
        <f>$C$9</f>
        <v>0</v>
      </c>
      <c r="L133" s="380"/>
      <c r="M133" s="377"/>
      <c r="N133" s="374" t="s">
        <v>130</v>
      </c>
      <c r="O133" s="395">
        <f>$C$9</f>
        <v>0</v>
      </c>
      <c r="P133" s="377"/>
      <c r="Q133" s="377"/>
      <c r="R133" s="374" t="s">
        <v>38</v>
      </c>
      <c r="S133" s="395">
        <f>$C$9</f>
        <v>0</v>
      </c>
      <c r="T133" s="378"/>
      <c r="U133" s="381"/>
      <c r="V133" s="222"/>
      <c r="W133" s="222"/>
      <c r="X133" s="222"/>
    </row>
    <row r="134" spans="1:24" ht="16.2" customHeight="1">
      <c r="A134" s="529"/>
      <c r="B134" s="339"/>
      <c r="C134" s="434">
        <f>$C$10</f>
        <v>0</v>
      </c>
      <c r="D134" s="340"/>
      <c r="E134" s="341"/>
      <c r="F134" s="339"/>
      <c r="G134" s="237">
        <f>$C$10</f>
        <v>0</v>
      </c>
      <c r="H134" s="343"/>
      <c r="I134" s="344"/>
      <c r="J134" s="339"/>
      <c r="K134" s="237">
        <f>$C$10</f>
        <v>0</v>
      </c>
      <c r="L134" s="345"/>
      <c r="M134" s="342"/>
      <c r="N134" s="339"/>
      <c r="O134" s="237">
        <f>$C$10</f>
        <v>0</v>
      </c>
      <c r="P134" s="342"/>
      <c r="Q134" s="342"/>
      <c r="R134" s="339"/>
      <c r="S134" s="237">
        <f>$C$10</f>
        <v>0</v>
      </c>
      <c r="T134" s="343"/>
      <c r="U134" s="382"/>
      <c r="V134" s="222"/>
      <c r="W134" s="222"/>
      <c r="X134" s="222"/>
    </row>
    <row r="135" spans="1:24" ht="16.2" customHeight="1" thickBot="1">
      <c r="A135" s="530"/>
      <c r="B135" s="383" t="s">
        <v>131</v>
      </c>
      <c r="C135" s="447">
        <f>$C$11</f>
        <v>0</v>
      </c>
      <c r="D135" s="384"/>
      <c r="E135" s="385"/>
      <c r="F135" s="383" t="s">
        <v>131</v>
      </c>
      <c r="G135" s="396">
        <f>$C$11</f>
        <v>0</v>
      </c>
      <c r="H135" s="387"/>
      <c r="I135" s="388"/>
      <c r="J135" s="383" t="s">
        <v>131</v>
      </c>
      <c r="K135" s="396">
        <f>$C$11</f>
        <v>0</v>
      </c>
      <c r="L135" s="389"/>
      <c r="M135" s="386"/>
      <c r="N135" s="383" t="s">
        <v>131</v>
      </c>
      <c r="O135" s="396">
        <f>$C$11</f>
        <v>0</v>
      </c>
      <c r="P135" s="386"/>
      <c r="Q135" s="386"/>
      <c r="R135" s="383" t="s">
        <v>131</v>
      </c>
      <c r="S135" s="396">
        <f>$C$11</f>
        <v>0</v>
      </c>
      <c r="T135" s="387"/>
      <c r="U135" s="390"/>
      <c r="V135" s="222"/>
      <c r="W135" s="222"/>
      <c r="X135" s="222"/>
    </row>
    <row r="136" spans="1:24" ht="16.2" customHeight="1">
      <c r="A136" s="365"/>
      <c r="B136" s="365"/>
      <c r="C136" s="453"/>
      <c r="D136" s="365"/>
      <c r="E136" s="365"/>
      <c r="F136" s="365"/>
      <c r="G136" s="365"/>
      <c r="H136" s="365"/>
      <c r="I136" s="365"/>
      <c r="J136" s="365"/>
      <c r="K136" s="365"/>
    </row>
    <row r="137" spans="1:24" ht="16.2" customHeight="1">
      <c r="A137" s="365"/>
      <c r="B137" s="365"/>
      <c r="C137" s="453"/>
      <c r="D137" s="365"/>
      <c r="E137" s="365"/>
      <c r="F137" s="365"/>
      <c r="G137" s="365"/>
      <c r="H137" s="365"/>
      <c r="I137" s="365"/>
      <c r="J137" s="365"/>
      <c r="K137" s="365"/>
    </row>
    <row r="138" spans="1:24" ht="16.2" customHeight="1">
      <c r="A138" s="466" t="s">
        <v>155</v>
      </c>
      <c r="B138" s="467"/>
      <c r="C138" s="468"/>
      <c r="D138" s="467"/>
      <c r="E138" s="467"/>
      <c r="F138" s="467"/>
      <c r="G138" s="467"/>
      <c r="H138" s="469"/>
      <c r="I138" s="469"/>
      <c r="J138" s="469"/>
      <c r="K138" s="470"/>
      <c r="L138" s="470"/>
    </row>
    <row r="139" spans="1:24" ht="16.2" customHeight="1" thickBot="1">
      <c r="A139" s="467"/>
      <c r="B139" s="467"/>
      <c r="C139" s="468"/>
      <c r="D139" s="467"/>
      <c r="E139" s="467"/>
      <c r="F139" s="467"/>
      <c r="G139" s="467"/>
      <c r="H139" s="469"/>
      <c r="I139" s="469"/>
      <c r="J139" s="469"/>
      <c r="K139" s="470"/>
      <c r="L139" s="470"/>
    </row>
    <row r="140" spans="1:24" ht="75" customHeight="1" thickBot="1">
      <c r="A140" s="471"/>
      <c r="B140" s="471"/>
      <c r="C140" s="472"/>
      <c r="D140" s="471"/>
      <c r="E140" s="474" t="s">
        <v>104</v>
      </c>
      <c r="F140" s="475" t="s">
        <v>133</v>
      </c>
      <c r="G140" s="475" t="s">
        <v>134</v>
      </c>
      <c r="H140" s="475" t="s">
        <v>135</v>
      </c>
      <c r="I140" s="475" t="s">
        <v>136</v>
      </c>
      <c r="J140" s="476" t="s">
        <v>137</v>
      </c>
      <c r="K140" s="470"/>
      <c r="L140" s="470"/>
    </row>
    <row r="141" spans="1:24" ht="16.2" customHeight="1">
      <c r="A141" s="531" t="s">
        <v>138</v>
      </c>
      <c r="B141" s="532"/>
      <c r="C141" s="532"/>
      <c r="D141" s="533"/>
      <c r="E141" s="477" cm="1">
        <f t="array" ref="E141">SUM((C22:C26)+(G22:G26)+(K22:K26)+(O22:O26)+(S22:S26))</f>
        <v>0</v>
      </c>
      <c r="F141" s="455" cm="1">
        <f t="array" ref="F141">SUM((C53:C57)+(G53:G57)+(K53:K57)+(O53:O57)+(S53:S57))</f>
        <v>0</v>
      </c>
      <c r="G141" s="366" cm="1">
        <f t="array" ref="G141">SUM((C84:C88)+(G84:G88)+(K84:K88)+(O84:O88)+(S84:S88))</f>
        <v>0</v>
      </c>
      <c r="H141" s="366" cm="1">
        <f t="array" ref="H141">SUM((C115:C119)+(G115:G119)+(K115:K119)+(O115:O119)+(S115:S119))</f>
        <v>0</v>
      </c>
      <c r="I141" s="366">
        <f>5*5*4</f>
        <v>100</v>
      </c>
      <c r="J141" s="367">
        <f>(SUM(E141:H141))/I141</f>
        <v>0</v>
      </c>
      <c r="K141" s="470"/>
      <c r="L141" s="470"/>
    </row>
    <row r="142" spans="1:24" ht="16.2" customHeight="1">
      <c r="A142" s="534" t="s">
        <v>139</v>
      </c>
      <c r="B142" s="535"/>
      <c r="C142" s="535"/>
      <c r="D142" s="536"/>
      <c r="E142" s="478">
        <v>3</v>
      </c>
      <c r="F142" s="366"/>
      <c r="G142" s="366"/>
      <c r="H142" s="366"/>
      <c r="I142" s="366"/>
      <c r="J142" s="367">
        <f>E142</f>
        <v>3</v>
      </c>
      <c r="K142" s="470"/>
      <c r="L142" s="470"/>
    </row>
    <row r="143" spans="1:24" ht="16.2" customHeight="1">
      <c r="A143" s="534" t="s">
        <v>140</v>
      </c>
      <c r="B143" s="535"/>
      <c r="C143" s="535"/>
      <c r="D143" s="536"/>
      <c r="E143" s="477" cm="1">
        <f t="array" ref="E143">SUM((C15:C21)+(G15:G21)+(K15:K21)+(O15:O21)+(S15:S21))</f>
        <v>0</v>
      </c>
      <c r="F143" s="455" cm="1">
        <f t="array" ref="F143">SUM((C46:C52)+(G46:G52)+(K46:K52)+(O46:O52)+(S46:S52))</f>
        <v>0</v>
      </c>
      <c r="G143" s="455" cm="1">
        <f t="array" ref="G143">SUM((C77:C83)+(G77:G83)+(K77:K83)+(O77:O83)+(S77:S83))</f>
        <v>0</v>
      </c>
      <c r="H143" s="455" cm="1">
        <f t="array" ref="H143">SUM((C108:C114)+(G108:G114)+(K108:K114)+(O108:O114)+(S108:S114))</f>
        <v>0</v>
      </c>
      <c r="I143" s="366">
        <f>7*5*4</f>
        <v>140</v>
      </c>
      <c r="J143" s="367">
        <f>(SUM(E143:H143))/I143</f>
        <v>0</v>
      </c>
      <c r="K143" s="470"/>
      <c r="L143" s="470"/>
    </row>
    <row r="144" spans="1:24" ht="16.2" customHeight="1" thickBot="1">
      <c r="A144" s="537" t="s">
        <v>154</v>
      </c>
      <c r="B144" s="538"/>
      <c r="C144" s="538"/>
      <c r="D144" s="539"/>
      <c r="E144" s="479" cm="1">
        <f t="array" ref="E144">SUM((C31:C42)+(G31:G42)+(K31:K42)+(O31:O42)+(S31:S42))</f>
        <v>0</v>
      </c>
      <c r="F144" s="480" cm="1">
        <f t="array" ref="F144">SUM((C62:C73)+(G62:G73)+(K62:K73)+(O62:O73)+(S62:S73))</f>
        <v>0</v>
      </c>
      <c r="G144" s="480" cm="1">
        <f t="array" ref="G144">SUM((C93:C104)+(G93:G104)+(K93:K104)+(O93:O104)+(S93:S104))</f>
        <v>0</v>
      </c>
      <c r="H144" s="480" cm="1">
        <f t="array" ref="H144">SUM((C124:C135)+(G124:G135)+(K124:K135)+(O124:O135)+(S124:S135))</f>
        <v>0</v>
      </c>
      <c r="I144" s="481">
        <f>10*5*4</f>
        <v>200</v>
      </c>
      <c r="J144" s="482">
        <f>(SUM(E144:H144))/I144</f>
        <v>0</v>
      </c>
      <c r="K144" s="470"/>
      <c r="L144" s="470"/>
    </row>
    <row r="145" spans="1:12" ht="16.2" customHeight="1" thickBot="1">
      <c r="A145" s="469"/>
      <c r="B145" s="469"/>
      <c r="C145" s="473"/>
      <c r="D145" s="469"/>
      <c r="E145" s="469"/>
      <c r="F145" s="469"/>
      <c r="G145" s="469"/>
      <c r="H145" s="469"/>
      <c r="I145" s="469"/>
      <c r="J145" s="469"/>
      <c r="K145" s="470"/>
      <c r="L145" s="470"/>
    </row>
    <row r="146" spans="1:12" ht="16.2" customHeight="1" thickBot="1">
      <c r="A146" s="518" t="s">
        <v>141</v>
      </c>
      <c r="B146" s="519"/>
      <c r="C146" s="519"/>
      <c r="D146" s="519"/>
      <c r="E146" s="519"/>
      <c r="F146" s="519"/>
      <c r="G146" s="519"/>
      <c r="H146" s="519"/>
      <c r="I146" s="520"/>
      <c r="J146" s="368">
        <f>J141+J142+J144+J143</f>
        <v>3</v>
      </c>
      <c r="K146" s="470"/>
      <c r="L146" s="470"/>
    </row>
    <row r="147" spans="1:12" ht="16.2" customHeight="1"/>
    <row r="148" spans="1:12" ht="16.2" customHeight="1">
      <c r="F148" s="369"/>
    </row>
    <row r="149" spans="1:12" ht="16.2" customHeight="1"/>
    <row r="150" spans="1:12" ht="16.2" customHeight="1"/>
    <row r="151" spans="1:12" ht="16.2" customHeight="1"/>
    <row r="152" spans="1:12" ht="16.2" customHeight="1"/>
    <row r="153" spans="1:12" ht="16.2" customHeight="1"/>
    <row r="154" spans="1:12" ht="16.2" customHeight="1"/>
    <row r="155" spans="1:12" ht="16.2" customHeight="1"/>
    <row r="156" spans="1:12" ht="16.2" customHeight="1"/>
    <row r="157" spans="1:12" ht="16.2" customHeight="1"/>
    <row r="158" spans="1:12" ht="16.2" customHeight="1"/>
    <row r="159" spans="1:12" ht="16.2" customHeight="1"/>
    <row r="160" spans="1:12" ht="16.2" customHeight="1"/>
    <row r="161" ht="16.2" customHeight="1"/>
    <row r="162" ht="16.2" customHeight="1"/>
    <row r="163" ht="16.2" customHeight="1"/>
    <row r="164" ht="16.2" customHeight="1"/>
    <row r="165" ht="16.2" customHeight="1"/>
    <row r="166" ht="16.2" customHeight="1"/>
    <row r="167" ht="16.2" customHeight="1"/>
    <row r="168" ht="16.2" customHeight="1"/>
    <row r="169" ht="16.2" customHeight="1"/>
    <row r="170" ht="16.2" customHeight="1"/>
    <row r="171" ht="16.2" customHeight="1"/>
    <row r="172" ht="16.2" customHeight="1"/>
    <row r="173" ht="16.2" customHeight="1"/>
    <row r="174" ht="16.2" customHeight="1"/>
    <row r="175" ht="16.2" customHeight="1"/>
    <row r="176" ht="16.2" customHeight="1"/>
    <row r="177" ht="16.2" customHeight="1"/>
    <row r="178" ht="16.2" customHeight="1"/>
    <row r="179" ht="16.2" customHeight="1"/>
    <row r="180" ht="16.2" customHeight="1"/>
    <row r="181" ht="16.2" customHeight="1"/>
    <row r="182" ht="16.2" customHeight="1"/>
    <row r="183" ht="16.2" customHeight="1"/>
    <row r="184" ht="16.2" customHeight="1"/>
    <row r="185" ht="16.2" customHeight="1"/>
    <row r="186" ht="16.2" customHeight="1"/>
    <row r="187" ht="16.2" customHeight="1"/>
    <row r="188" ht="16.2" customHeight="1"/>
    <row r="189" ht="16.2" customHeight="1"/>
    <row r="190" ht="16.2" customHeight="1"/>
    <row r="191" ht="16.2" customHeight="1"/>
    <row r="192" ht="16.2" customHeight="1"/>
    <row r="193" ht="16.2" customHeight="1"/>
    <row r="194" ht="16.2" customHeight="1"/>
    <row r="195" ht="16.2" customHeight="1"/>
    <row r="196" ht="16.2" customHeight="1"/>
    <row r="197" ht="16.2" customHeight="1"/>
    <row r="198" ht="16.2" customHeight="1"/>
    <row r="199" ht="16.2" customHeight="1"/>
    <row r="200" ht="16.2" customHeight="1"/>
    <row r="201" ht="16.2" customHeight="1"/>
    <row r="202" ht="16.2" customHeight="1"/>
    <row r="203" ht="16.2" customHeight="1"/>
    <row r="204" ht="16.2" customHeight="1"/>
    <row r="205" ht="16.2" customHeight="1"/>
    <row r="206" ht="16.2" customHeight="1"/>
    <row r="207" ht="16.2" customHeight="1"/>
    <row r="208" ht="16.2" customHeight="1"/>
    <row r="209" ht="16.2" customHeight="1"/>
    <row r="210" ht="16.2" customHeight="1"/>
    <row r="211" ht="16.2" customHeight="1"/>
    <row r="212" ht="16.2" customHeight="1"/>
    <row r="213" ht="16.2" customHeight="1"/>
    <row r="214" ht="16.2" customHeight="1"/>
    <row r="215" ht="16.2" customHeight="1"/>
    <row r="216" ht="16.2" customHeight="1"/>
    <row r="217" ht="16.2" customHeight="1"/>
    <row r="218" ht="16.2" customHeight="1"/>
    <row r="219" ht="16.2" customHeight="1"/>
    <row r="220" ht="16.2" customHeight="1"/>
    <row r="221" ht="16.2" customHeight="1"/>
    <row r="222" ht="16.2" customHeight="1"/>
    <row r="223" ht="16.2" customHeight="1"/>
    <row r="224" ht="16.2" customHeight="1"/>
    <row r="225" ht="16.2" customHeight="1"/>
    <row r="226" ht="16.2" customHeight="1"/>
    <row r="227" ht="16.2" customHeight="1"/>
    <row r="228" ht="16.2" customHeight="1"/>
    <row r="229" ht="16.2" customHeight="1"/>
    <row r="230" ht="16.2" customHeight="1"/>
    <row r="231" ht="16.2" customHeight="1"/>
    <row r="232" ht="16.2" customHeight="1"/>
    <row r="233" ht="16.2" customHeight="1"/>
    <row r="234" ht="16.2" customHeight="1"/>
    <row r="235" ht="16.2" customHeight="1"/>
    <row r="236" ht="16.2" customHeight="1"/>
    <row r="237" ht="16.2" customHeight="1"/>
    <row r="238" ht="16.2" customHeight="1"/>
    <row r="239" ht="16.2" customHeight="1"/>
    <row r="240" ht="16.2" customHeight="1"/>
    <row r="241" ht="16.2" customHeight="1"/>
    <row r="242" ht="16.2" customHeight="1"/>
    <row r="243" ht="16.2" customHeight="1"/>
    <row r="244" ht="16.2" customHeight="1"/>
    <row r="245" ht="16.2" customHeight="1"/>
    <row r="246" ht="16.2" customHeight="1"/>
    <row r="247" ht="16.2" customHeight="1"/>
    <row r="248" ht="16.2" customHeight="1"/>
    <row r="249" ht="16.2" customHeight="1"/>
    <row r="250" ht="16.2" customHeight="1"/>
    <row r="251" ht="16.2" customHeight="1"/>
    <row r="252" ht="16.2" customHeight="1"/>
    <row r="253" ht="16.2" customHeight="1"/>
    <row r="254" ht="16.2" customHeight="1"/>
    <row r="255" ht="16.2" customHeight="1"/>
    <row r="256" ht="16.2" customHeight="1"/>
    <row r="257" ht="16.2" customHeight="1"/>
    <row r="258" ht="16.2" customHeight="1"/>
    <row r="259" ht="16.2" customHeight="1"/>
    <row r="260" ht="16.2" customHeight="1"/>
    <row r="261" ht="16.2" customHeight="1"/>
    <row r="262" ht="16.2" customHeight="1"/>
    <row r="263" ht="16.2" customHeight="1"/>
    <row r="264" ht="16.2" customHeight="1"/>
    <row r="265" ht="16.2" customHeight="1"/>
    <row r="266" ht="16.2" customHeight="1"/>
    <row r="267" ht="16.2" customHeight="1"/>
    <row r="268" ht="16.2" customHeight="1"/>
    <row r="269" ht="16.2" customHeight="1"/>
    <row r="270" ht="16.2" customHeight="1"/>
    <row r="271" ht="16.2" customHeight="1"/>
    <row r="272" ht="16.2" customHeight="1"/>
    <row r="273" ht="16.2" customHeight="1"/>
    <row r="274" ht="16.2" customHeight="1"/>
    <row r="275" ht="16.2" customHeight="1"/>
    <row r="276" ht="16.2" customHeight="1"/>
    <row r="277" ht="16.2" customHeight="1"/>
    <row r="278" ht="16.2" customHeight="1"/>
    <row r="279" ht="16.2" customHeight="1"/>
    <row r="280" ht="16.2" customHeight="1"/>
    <row r="281" ht="16.2" customHeight="1"/>
    <row r="282" ht="16.2" customHeight="1"/>
    <row r="283" ht="16.2" customHeight="1"/>
    <row r="284" ht="16.2" customHeight="1"/>
    <row r="285" ht="16.2" customHeight="1"/>
    <row r="286" ht="16.2" customHeight="1"/>
    <row r="287" ht="16.2" customHeight="1"/>
    <row r="288" ht="16.2" customHeight="1"/>
    <row r="289" ht="16.2" customHeight="1"/>
    <row r="290" ht="16.2" customHeight="1"/>
    <row r="291" ht="16.2" customHeight="1"/>
    <row r="292" ht="16.2" customHeight="1"/>
    <row r="293" ht="16.2" customHeight="1"/>
    <row r="294" ht="16.2" customHeight="1"/>
    <row r="295" ht="16.2" customHeight="1"/>
    <row r="296" ht="16.2" customHeight="1"/>
    <row r="297" ht="16.2" customHeight="1"/>
    <row r="298" ht="16.2" customHeight="1"/>
    <row r="299" ht="16.2" customHeight="1"/>
    <row r="300" ht="16.2" customHeight="1"/>
    <row r="301" ht="16.2" customHeight="1"/>
    <row r="302" ht="16.2" customHeight="1"/>
    <row r="303" ht="16.2" customHeight="1"/>
    <row r="304" ht="16.2" customHeight="1"/>
    <row r="305" ht="16.2" customHeight="1"/>
    <row r="306" ht="16.2" customHeight="1"/>
    <row r="307" ht="16.2" customHeight="1"/>
    <row r="308" ht="16.2" customHeight="1"/>
    <row r="309" ht="16.2" customHeight="1"/>
    <row r="310" ht="16.2" customHeight="1"/>
    <row r="311" ht="16.2" customHeight="1"/>
    <row r="312" ht="16.2" customHeight="1"/>
    <row r="313" ht="16.2" customHeight="1"/>
    <row r="314" ht="16.2" customHeight="1"/>
    <row r="315" ht="16.2" customHeight="1"/>
    <row r="316" ht="16.2" customHeight="1"/>
    <row r="317" ht="16.2" customHeight="1"/>
    <row r="318" ht="16.2" customHeight="1"/>
    <row r="319" ht="16.2" customHeight="1"/>
    <row r="320" ht="16.2" customHeight="1"/>
    <row r="321" ht="16.2" customHeight="1"/>
    <row r="322" ht="16.2" customHeight="1"/>
    <row r="323" ht="16.2" customHeight="1"/>
    <row r="324" ht="16.2" customHeight="1"/>
    <row r="325" ht="16.2" customHeight="1"/>
    <row r="326" ht="16.2" customHeight="1"/>
    <row r="327" ht="16.2" customHeight="1"/>
    <row r="328" ht="16.2" customHeight="1"/>
    <row r="329" ht="16.2" customHeight="1"/>
    <row r="330" ht="16.2" customHeight="1"/>
    <row r="331" ht="16.2" customHeight="1"/>
    <row r="332" ht="16.2" customHeight="1"/>
    <row r="333" ht="16.2" customHeight="1"/>
    <row r="334" ht="16.2" customHeight="1"/>
    <row r="335" ht="16.2" customHeight="1"/>
    <row r="336" ht="16.2" customHeight="1"/>
    <row r="337" ht="16.2" customHeight="1"/>
    <row r="338" ht="16.2" customHeight="1"/>
    <row r="339" ht="16.2" customHeight="1"/>
    <row r="340" ht="16.2" customHeight="1"/>
    <row r="341" ht="16.2" customHeight="1"/>
    <row r="342" ht="16.2" customHeight="1"/>
    <row r="343" ht="16.2" customHeight="1"/>
    <row r="344" ht="16.2" customHeight="1"/>
    <row r="345" ht="16.2" customHeight="1"/>
    <row r="346" ht="16.2" customHeight="1"/>
    <row r="347" ht="16.2" customHeight="1"/>
    <row r="348" ht="16.2" customHeight="1"/>
    <row r="349" ht="16.2" customHeight="1"/>
    <row r="350" ht="16.2" customHeight="1"/>
    <row r="351" ht="16.2" customHeight="1"/>
    <row r="352" ht="16.2" customHeight="1"/>
    <row r="353" ht="16.2" customHeight="1"/>
    <row r="354" ht="16.2" customHeight="1"/>
    <row r="355" ht="16.2" customHeight="1"/>
    <row r="356" ht="16.2" customHeight="1"/>
    <row r="357" ht="16.2" customHeight="1"/>
    <row r="358" ht="16.2" customHeight="1"/>
    <row r="359" ht="16.2" customHeight="1"/>
    <row r="360" ht="16.2" customHeight="1"/>
    <row r="361" ht="16.2" customHeight="1"/>
    <row r="362" ht="16.2" customHeight="1"/>
    <row r="363" ht="16.2" customHeight="1"/>
    <row r="364" ht="16.2" customHeight="1"/>
    <row r="365" ht="16.2" customHeight="1"/>
    <row r="366" ht="16.2" customHeight="1"/>
    <row r="367" ht="16.2" customHeight="1"/>
    <row r="368" ht="16.2" customHeight="1"/>
    <row r="369" ht="16.2" customHeight="1"/>
    <row r="370" ht="16.2" customHeight="1"/>
    <row r="371" ht="16.2" customHeight="1"/>
    <row r="372" ht="16.2" customHeight="1"/>
    <row r="373" ht="16.2" customHeight="1"/>
    <row r="374" ht="16.2" customHeight="1"/>
    <row r="375" ht="16.2" customHeight="1"/>
    <row r="376" ht="16.2" customHeight="1"/>
    <row r="377" ht="16.2" customHeight="1"/>
    <row r="378" ht="16.2" customHeight="1"/>
    <row r="379" ht="16.2" customHeight="1"/>
    <row r="380" ht="16.2" customHeight="1"/>
    <row r="381" ht="16.2" customHeight="1"/>
    <row r="382" ht="16.2" customHeight="1"/>
    <row r="383" ht="16.2" customHeight="1"/>
    <row r="384" ht="16.2" customHeight="1"/>
    <row r="385" ht="16.2" customHeight="1"/>
    <row r="386" ht="16.2" customHeight="1"/>
    <row r="387" ht="16.2" customHeight="1"/>
    <row r="388" ht="16.2" customHeight="1"/>
    <row r="389" ht="16.2" customHeight="1"/>
    <row r="390" ht="16.2" customHeight="1"/>
    <row r="391" ht="16.2" customHeight="1"/>
    <row r="392" ht="16.2" customHeight="1"/>
    <row r="393" ht="16.2" customHeight="1"/>
    <row r="394" ht="16.2" customHeight="1"/>
    <row r="395" ht="16.2" customHeight="1"/>
    <row r="396" ht="16.2" customHeight="1"/>
    <row r="397" ht="16.2" customHeight="1"/>
    <row r="398" ht="16.2" customHeight="1"/>
    <row r="399" ht="16.2" customHeight="1"/>
    <row r="400" ht="16.2" customHeight="1"/>
    <row r="401" ht="16.2" customHeight="1"/>
    <row r="402" ht="16.2" customHeight="1"/>
    <row r="403" ht="16.2" customHeight="1"/>
    <row r="404" ht="16.2" customHeight="1"/>
    <row r="405" ht="16.2" customHeight="1"/>
    <row r="406" ht="16.2" customHeight="1"/>
    <row r="407" ht="16.2" customHeight="1"/>
    <row r="408" ht="16.2" customHeight="1"/>
    <row r="409" ht="16.2" customHeight="1"/>
    <row r="410" ht="16.2" customHeight="1"/>
    <row r="411" ht="16.2" customHeight="1"/>
    <row r="412" ht="16.2" customHeight="1"/>
    <row r="413" ht="16.2" customHeight="1"/>
    <row r="414" ht="16.2" customHeight="1"/>
    <row r="415" ht="16.2" customHeight="1"/>
    <row r="416" ht="16.2" customHeight="1"/>
    <row r="417" ht="16.2" customHeight="1"/>
    <row r="418" ht="16.2" customHeight="1"/>
    <row r="419" ht="16.2" customHeight="1"/>
    <row r="420" ht="16.2" customHeight="1"/>
    <row r="421" ht="16.2" customHeight="1"/>
    <row r="422" ht="16.2" customHeight="1"/>
    <row r="423" ht="16.2" customHeight="1"/>
    <row r="424" ht="16.2" customHeight="1"/>
    <row r="425" ht="16.2" customHeight="1"/>
    <row r="426" ht="16.2" customHeight="1"/>
    <row r="427" ht="16.2" customHeight="1"/>
    <row r="428" ht="16.2" customHeight="1"/>
    <row r="429" ht="16.2" customHeight="1"/>
    <row r="430" ht="16.2" customHeight="1"/>
    <row r="431" ht="16.2" customHeight="1"/>
    <row r="432" ht="16.2" customHeight="1"/>
    <row r="433" ht="16.2" customHeight="1"/>
    <row r="434" ht="16.2" customHeight="1"/>
    <row r="435" ht="16.2" customHeight="1"/>
    <row r="436" ht="16.2" customHeight="1"/>
    <row r="437" ht="16.2" customHeight="1"/>
    <row r="438" ht="16.2" customHeight="1"/>
    <row r="439" ht="16.2" customHeight="1"/>
    <row r="440" ht="16.2" customHeight="1"/>
    <row r="441" ht="16.2" customHeight="1"/>
    <row r="442" ht="16.2" customHeight="1"/>
    <row r="443" ht="16.2" customHeight="1"/>
    <row r="444" ht="16.2" customHeight="1"/>
    <row r="445" ht="16.2" customHeight="1"/>
    <row r="446" ht="16.2" customHeight="1"/>
    <row r="447" ht="16.2" customHeight="1"/>
    <row r="448" ht="16.2" customHeight="1"/>
    <row r="449" ht="16.2" customHeight="1"/>
    <row r="450" ht="16.2" customHeight="1"/>
    <row r="451" ht="16.2" customHeight="1"/>
    <row r="452" ht="16.2" customHeight="1"/>
    <row r="453" ht="16.2" customHeight="1"/>
    <row r="454" ht="16.2" customHeight="1"/>
    <row r="455" ht="16.2" customHeight="1"/>
    <row r="456" ht="16.2" customHeight="1"/>
    <row r="457" ht="16.2" customHeight="1"/>
    <row r="458" ht="16.2" customHeight="1"/>
    <row r="459" ht="16.2" customHeight="1"/>
    <row r="460" ht="16.2" customHeight="1"/>
    <row r="461" ht="16.2" customHeight="1"/>
    <row r="462" ht="16.2" customHeight="1"/>
    <row r="463" ht="16.2" customHeight="1"/>
    <row r="464" ht="16.2" customHeight="1"/>
    <row r="465" ht="16.2" customHeight="1"/>
    <row r="466" ht="16.2" customHeight="1"/>
    <row r="467" ht="16.2" customHeight="1"/>
    <row r="468" ht="16.2" customHeight="1"/>
    <row r="469" ht="16.2" customHeight="1"/>
    <row r="470" ht="16.2" customHeight="1"/>
    <row r="471" ht="16.2" customHeight="1"/>
    <row r="472" ht="16.2" customHeight="1"/>
    <row r="473" ht="16.2" customHeight="1"/>
    <row r="474" ht="16.2" customHeight="1"/>
    <row r="475" ht="16.2" customHeight="1"/>
    <row r="476" ht="16.2" customHeight="1"/>
    <row r="477" ht="16.2" customHeight="1"/>
    <row r="478" ht="16.2" customHeight="1"/>
    <row r="479" ht="16.2" customHeight="1"/>
    <row r="480" ht="16.2" customHeight="1"/>
    <row r="481" ht="16.2" customHeight="1"/>
    <row r="482" ht="16.2" customHeight="1"/>
    <row r="483" ht="16.2" customHeight="1"/>
    <row r="484" ht="16.2" customHeight="1"/>
    <row r="485" ht="16.2" customHeight="1"/>
    <row r="486" ht="16.2" customHeight="1"/>
    <row r="487" ht="16.2" customHeight="1"/>
    <row r="488" ht="16.2" customHeight="1"/>
    <row r="489" ht="16.2" customHeight="1"/>
    <row r="490" ht="16.2" customHeight="1"/>
    <row r="491" ht="16.2" customHeight="1"/>
    <row r="492" ht="16.2" customHeight="1"/>
    <row r="493" ht="16.2" customHeight="1"/>
    <row r="494" ht="16.2" customHeight="1"/>
    <row r="495" ht="16.2" customHeight="1"/>
    <row r="496" ht="16.2" customHeight="1"/>
    <row r="497" ht="16.2" customHeight="1"/>
    <row r="498" ht="16.2" customHeight="1"/>
    <row r="499" ht="16.2" customHeight="1"/>
    <row r="500" ht="16.2" customHeight="1"/>
    <row r="501" ht="16.2" customHeight="1"/>
    <row r="502" ht="16.2" customHeight="1"/>
    <row r="503" ht="16.2" customHeight="1"/>
    <row r="504" ht="16.2" customHeight="1"/>
    <row r="505" ht="16.2" customHeight="1"/>
    <row r="506" ht="16.2" customHeight="1"/>
    <row r="507" ht="16.2" customHeight="1"/>
    <row r="508" ht="16.2" customHeight="1"/>
    <row r="509" ht="16.2" customHeight="1"/>
    <row r="510" ht="16.2" customHeight="1"/>
    <row r="511" ht="16.2" customHeight="1"/>
    <row r="512" ht="16.2" customHeight="1"/>
    <row r="513" ht="16.2" customHeight="1"/>
    <row r="514" ht="16.2" customHeight="1"/>
    <row r="515" ht="16.2" customHeight="1"/>
    <row r="516" ht="16.2" customHeight="1"/>
    <row r="517" ht="16.2" customHeight="1"/>
    <row r="518" ht="16.2" customHeight="1"/>
    <row r="519" ht="16.2" customHeight="1"/>
    <row r="520" ht="16.2" customHeight="1"/>
    <row r="521" ht="16.2" customHeight="1"/>
    <row r="522" ht="16.2" customHeight="1"/>
    <row r="523" ht="16.2" customHeight="1"/>
    <row r="524" ht="16.2" customHeight="1"/>
    <row r="525" ht="16.2" customHeight="1"/>
    <row r="526" ht="16.2" customHeight="1"/>
    <row r="527" ht="16.2" customHeight="1"/>
    <row r="528" ht="16.2" customHeight="1"/>
    <row r="529" ht="16.2" customHeight="1"/>
    <row r="530" ht="16.2" customHeight="1"/>
    <row r="531" ht="16.2" customHeight="1"/>
    <row r="532" ht="16.2" customHeight="1"/>
    <row r="533" ht="16.2" customHeight="1"/>
    <row r="534" ht="16.2" customHeight="1"/>
    <row r="535" ht="16.2" customHeight="1"/>
    <row r="536" ht="16.2" customHeight="1"/>
    <row r="537" ht="16.2" customHeight="1"/>
    <row r="538" ht="16.2" customHeight="1"/>
    <row r="539" ht="16.2" customHeight="1"/>
    <row r="540" ht="16.2" customHeight="1"/>
    <row r="541" ht="16.2" customHeight="1"/>
    <row r="542" ht="16.2" customHeight="1"/>
    <row r="543" ht="16.2" customHeight="1"/>
    <row r="544" ht="16.2" customHeight="1"/>
    <row r="545" ht="16.2" customHeight="1"/>
    <row r="546" ht="16.2" customHeight="1"/>
    <row r="547" ht="16.2" customHeight="1"/>
    <row r="548" ht="16.2" customHeight="1"/>
    <row r="549" ht="16.2" customHeight="1"/>
    <row r="550" ht="16.2" customHeight="1"/>
    <row r="551" ht="16.2" customHeight="1"/>
    <row r="552" ht="16.2" customHeight="1"/>
    <row r="553" ht="16.2" customHeight="1"/>
    <row r="554" ht="16.2" customHeight="1"/>
    <row r="555" ht="16.2" customHeight="1"/>
    <row r="556" ht="16.2" customHeight="1"/>
    <row r="557" ht="16.2" customHeight="1"/>
    <row r="558" ht="16.2" customHeight="1"/>
    <row r="559" ht="16.2" customHeight="1"/>
    <row r="560" ht="16.2" customHeight="1"/>
    <row r="561" ht="16.2" customHeight="1"/>
    <row r="562" ht="16.2" customHeight="1"/>
    <row r="563" ht="16.2" customHeight="1"/>
    <row r="564" ht="16.2" customHeight="1"/>
    <row r="565" ht="16.2" customHeight="1"/>
    <row r="566" ht="16.2" customHeight="1"/>
    <row r="567" ht="16.2" customHeight="1"/>
    <row r="568" ht="16.2" customHeight="1"/>
    <row r="569" ht="16.2" customHeight="1"/>
    <row r="570" ht="16.2" customHeight="1"/>
    <row r="571" ht="16.2" customHeight="1"/>
    <row r="572" ht="16.2" customHeight="1"/>
    <row r="573" ht="16.2" customHeight="1"/>
    <row r="574" ht="16.2" customHeight="1"/>
    <row r="575" ht="16.2" customHeight="1"/>
    <row r="576" ht="16.2" customHeight="1"/>
    <row r="577" ht="16.2" customHeight="1"/>
    <row r="578" ht="16.2" customHeight="1"/>
    <row r="579" ht="16.2" customHeight="1"/>
    <row r="580" ht="16.2" customHeight="1"/>
    <row r="581" ht="16.2" customHeight="1"/>
    <row r="582" ht="16.2" customHeight="1"/>
    <row r="583" ht="16.2" customHeight="1"/>
    <row r="584" ht="16.2" customHeight="1"/>
    <row r="585" ht="16.2" customHeight="1"/>
    <row r="586" ht="16.2" customHeight="1"/>
    <row r="587" ht="16.2" customHeight="1"/>
    <row r="588" ht="16.2" customHeight="1"/>
    <row r="589" ht="16.2" customHeight="1"/>
    <row r="590" ht="16.2" customHeight="1"/>
    <row r="591" ht="16.2" customHeight="1"/>
    <row r="592" ht="16.2" customHeight="1"/>
    <row r="593" ht="16.2" customHeight="1"/>
    <row r="594" ht="16.2" customHeight="1"/>
    <row r="595" ht="16.2" customHeight="1"/>
    <row r="596" ht="16.2" customHeight="1"/>
    <row r="597" ht="16.2" customHeight="1"/>
    <row r="598" ht="16.2" customHeight="1"/>
    <row r="599" ht="16.2" customHeight="1"/>
    <row r="600" ht="16.2" customHeight="1"/>
    <row r="601" ht="16.2" customHeight="1"/>
    <row r="602" ht="16.2" customHeight="1"/>
    <row r="603" ht="16.2" customHeight="1"/>
    <row r="604" ht="16.2" customHeight="1"/>
    <row r="605" ht="16.2" customHeight="1"/>
    <row r="606" ht="16.2" customHeight="1"/>
    <row r="607" ht="16.2" customHeight="1"/>
    <row r="608" ht="16.2" customHeight="1"/>
    <row r="609" ht="16.2" customHeight="1"/>
    <row r="610" ht="16.2" customHeight="1"/>
    <row r="611" ht="16.2" customHeight="1"/>
    <row r="612" ht="16.2" customHeight="1"/>
    <row r="613" ht="16.2" customHeight="1"/>
    <row r="614" ht="16.2" customHeight="1"/>
    <row r="615" ht="16.2" customHeight="1"/>
    <row r="616" ht="16.2" customHeight="1"/>
    <row r="617" ht="16.2" customHeight="1"/>
    <row r="618" ht="16.2" customHeight="1"/>
    <row r="619" ht="16.2" customHeight="1"/>
    <row r="620" ht="16.2" customHeight="1"/>
    <row r="621" ht="16.2" customHeight="1"/>
    <row r="622" ht="16.2" customHeight="1"/>
    <row r="623" ht="16.2" customHeight="1"/>
    <row r="624" ht="16.2" customHeight="1"/>
    <row r="625" ht="16.2" customHeight="1"/>
    <row r="626" ht="16.2" customHeight="1"/>
    <row r="627" ht="16.2" customHeight="1"/>
    <row r="628" ht="16.2" customHeight="1"/>
    <row r="629" ht="16.2" customHeight="1"/>
    <row r="630" ht="16.2" customHeight="1"/>
    <row r="631" ht="16.2" customHeight="1"/>
    <row r="632" ht="16.2" customHeight="1"/>
    <row r="633" ht="16.2" customHeight="1"/>
    <row r="634" ht="16.2" customHeight="1"/>
    <row r="635" ht="16.2" customHeight="1"/>
    <row r="636" ht="16.2" customHeight="1"/>
    <row r="637" ht="16.2" customHeight="1"/>
    <row r="638" ht="16.2" customHeight="1"/>
    <row r="639" ht="16.2" customHeight="1"/>
    <row r="640" ht="16.2" customHeight="1"/>
    <row r="641" ht="16.2" customHeight="1"/>
    <row r="642" ht="16.2" customHeight="1"/>
    <row r="643" ht="16.2" customHeight="1"/>
    <row r="644" ht="16.2" customHeight="1"/>
    <row r="645" ht="16.2" customHeight="1"/>
    <row r="646" ht="16.2" customHeight="1"/>
    <row r="647" ht="16.2" customHeight="1"/>
    <row r="648" ht="16.2" customHeight="1"/>
    <row r="649" ht="16.2" customHeight="1"/>
    <row r="650" ht="16.2" customHeight="1"/>
    <row r="651" ht="16.2" customHeight="1"/>
    <row r="652" ht="16.2" customHeight="1"/>
    <row r="653" ht="16.2" customHeight="1"/>
    <row r="654" ht="16.2" customHeight="1"/>
    <row r="655" ht="16.2" customHeight="1"/>
    <row r="656" ht="16.2" customHeight="1"/>
    <row r="657" ht="16.2" customHeight="1"/>
    <row r="658" ht="16.2" customHeight="1"/>
    <row r="659" ht="16.2" customHeight="1"/>
    <row r="660" ht="16.2" customHeight="1"/>
    <row r="661" ht="16.2" customHeight="1"/>
    <row r="662" ht="16.2" customHeight="1"/>
    <row r="663" ht="16.2" customHeight="1"/>
    <row r="664" ht="16.2" customHeight="1"/>
    <row r="665" ht="16.2" customHeight="1"/>
    <row r="666" ht="16.2" customHeight="1"/>
    <row r="667" ht="16.2" customHeight="1"/>
    <row r="668" ht="16.2" customHeight="1"/>
    <row r="669" ht="16.2" customHeight="1"/>
    <row r="670" ht="16.2" customHeight="1"/>
    <row r="671" ht="16.2" customHeight="1"/>
    <row r="672" ht="16.2" customHeight="1"/>
    <row r="673" ht="16.2" customHeight="1"/>
    <row r="674" ht="16.2" customHeight="1"/>
    <row r="675" ht="16.2" customHeight="1"/>
    <row r="676" ht="16.2" customHeight="1"/>
    <row r="677" ht="16.2" customHeight="1"/>
    <row r="678" ht="16.2" customHeight="1"/>
    <row r="679" ht="16.2" customHeight="1"/>
    <row r="680" ht="16.2" customHeight="1"/>
    <row r="681" ht="16.2" customHeight="1"/>
    <row r="682" ht="16.2" customHeight="1"/>
    <row r="683" ht="16.2" customHeight="1"/>
    <row r="684" ht="16.2" customHeight="1"/>
    <row r="685" ht="16.2" customHeight="1"/>
    <row r="686" ht="16.2" customHeight="1"/>
    <row r="687" ht="16.2" customHeight="1"/>
    <row r="688" ht="16.2" customHeight="1"/>
    <row r="689" ht="16.2" customHeight="1"/>
    <row r="690" ht="16.2" customHeight="1"/>
    <row r="691" ht="16.2" customHeight="1"/>
    <row r="692" ht="16.2" customHeight="1"/>
    <row r="693" ht="16.2" customHeight="1"/>
    <row r="694" ht="16.2" customHeight="1"/>
    <row r="695" ht="16.2" customHeight="1"/>
    <row r="696" ht="16.2" customHeight="1"/>
    <row r="697" ht="16.2" customHeight="1"/>
    <row r="698" ht="16.2" customHeight="1"/>
    <row r="699" ht="16.2" customHeight="1"/>
    <row r="700" ht="16.2" customHeight="1"/>
    <row r="701" ht="16.2" customHeight="1"/>
    <row r="702" ht="16.2" customHeight="1"/>
    <row r="703" ht="16.2" customHeight="1"/>
    <row r="704" ht="16.2" customHeight="1"/>
    <row r="705" ht="16.2" customHeight="1"/>
    <row r="706" ht="16.2" customHeight="1"/>
    <row r="707" ht="16.2" customHeight="1"/>
    <row r="708" ht="16.2" customHeight="1"/>
    <row r="709" ht="16.2" customHeight="1"/>
    <row r="710" ht="16.2" customHeight="1"/>
    <row r="711" ht="16.2" customHeight="1"/>
    <row r="712" ht="16.2" customHeight="1"/>
    <row r="713" ht="16.2" customHeight="1"/>
    <row r="714" ht="16.2" customHeight="1"/>
    <row r="715" ht="16.2" customHeight="1"/>
    <row r="716" ht="16.2" customHeight="1"/>
    <row r="717" ht="16.2" customHeight="1"/>
    <row r="718" ht="16.2" customHeight="1"/>
    <row r="719" ht="16.2" customHeight="1"/>
    <row r="720" ht="16.2" customHeight="1"/>
    <row r="721" ht="16.2" customHeight="1"/>
    <row r="722" ht="16.2" customHeight="1"/>
    <row r="723" ht="16.2" customHeight="1"/>
    <row r="724" ht="16.2" customHeight="1"/>
    <row r="725" ht="16.2" customHeight="1"/>
    <row r="726" ht="16.2" customHeight="1"/>
    <row r="727" ht="16.2" customHeight="1"/>
    <row r="728" ht="16.2" customHeight="1"/>
    <row r="729" ht="16.2" customHeight="1"/>
    <row r="730" ht="16.2" customHeight="1"/>
    <row r="731" ht="16.2" customHeight="1"/>
    <row r="732" ht="16.2" customHeight="1"/>
    <row r="733" ht="16.2" customHeight="1"/>
    <row r="734" ht="16.2" customHeight="1"/>
    <row r="735" ht="16.2" customHeight="1"/>
    <row r="736" ht="16.2" customHeight="1"/>
    <row r="737" ht="16.2" customHeight="1"/>
    <row r="738" ht="16.2" customHeight="1"/>
    <row r="739" ht="16.2" customHeight="1"/>
    <row r="740" ht="16.2" customHeight="1"/>
    <row r="741" ht="16.2" customHeight="1"/>
    <row r="742" ht="16.2" customHeight="1"/>
    <row r="743" ht="16.2" customHeight="1"/>
    <row r="744" ht="16.2" customHeight="1"/>
    <row r="745" ht="16.2" customHeight="1"/>
    <row r="746" ht="16.2" customHeight="1"/>
    <row r="747" ht="16.2" customHeight="1"/>
    <row r="748" ht="16.2" customHeight="1"/>
    <row r="749" ht="16.2" customHeight="1"/>
    <row r="750" ht="16.2" customHeight="1"/>
    <row r="751" ht="16.2" customHeight="1"/>
    <row r="752" ht="16.2" customHeight="1"/>
    <row r="753" ht="16.2" customHeight="1"/>
    <row r="754" ht="16.2" customHeight="1"/>
    <row r="755" ht="16.2" customHeight="1"/>
    <row r="756" ht="16.2" customHeight="1"/>
    <row r="757" ht="16.2" customHeight="1"/>
    <row r="758" ht="16.2" customHeight="1"/>
    <row r="759" ht="16.2" customHeight="1"/>
    <row r="760" ht="16.2" customHeight="1"/>
    <row r="761" ht="16.2" customHeight="1"/>
    <row r="762" ht="16.2" customHeight="1"/>
    <row r="763" ht="16.2" customHeight="1"/>
    <row r="764" ht="16.2" customHeight="1"/>
    <row r="765" ht="16.2" customHeight="1"/>
    <row r="766" ht="16.2" customHeight="1"/>
    <row r="767" ht="16.2" customHeight="1"/>
    <row r="768" ht="16.2" customHeight="1"/>
    <row r="769" ht="16.2" customHeight="1"/>
    <row r="770" ht="16.2" customHeight="1"/>
    <row r="771" ht="16.2" customHeight="1"/>
    <row r="772" ht="16.2" customHeight="1"/>
    <row r="773" ht="16.2" customHeight="1"/>
    <row r="774" ht="16.2" customHeight="1"/>
    <row r="775" ht="16.2" customHeight="1"/>
    <row r="776" ht="16.2" customHeight="1"/>
    <row r="777" ht="16.2" customHeight="1"/>
    <row r="778" ht="16.2" customHeight="1"/>
    <row r="779" ht="16.2" customHeight="1"/>
    <row r="780" ht="16.2" customHeight="1"/>
    <row r="781" ht="16.2" customHeight="1"/>
    <row r="782" ht="16.2" customHeight="1"/>
    <row r="783" ht="16.2" customHeight="1"/>
    <row r="784" ht="16.2" customHeight="1"/>
    <row r="785" ht="16.2" customHeight="1"/>
    <row r="786" ht="16.2" customHeight="1"/>
    <row r="787" ht="16.2" customHeight="1"/>
    <row r="788" ht="16.2" customHeight="1"/>
    <row r="789" ht="16.2" customHeight="1"/>
    <row r="790" ht="16.2" customHeight="1"/>
    <row r="791" ht="16.2" customHeight="1"/>
    <row r="792" ht="16.2" customHeight="1"/>
    <row r="793" ht="16.2" customHeight="1"/>
    <row r="794" ht="16.2" customHeight="1"/>
    <row r="795" ht="16.2" customHeight="1"/>
    <row r="796" ht="16.2" customHeight="1"/>
    <row r="797" ht="16.2" customHeight="1"/>
    <row r="798" ht="16.2" customHeight="1"/>
    <row r="799" ht="16.2" customHeight="1"/>
    <row r="800" ht="16.2" customHeight="1"/>
    <row r="801" ht="16.2" customHeight="1"/>
    <row r="802" ht="16.2" customHeight="1"/>
    <row r="803" ht="16.2" customHeight="1"/>
    <row r="804" ht="16.2" customHeight="1"/>
    <row r="805" ht="16.2" customHeight="1"/>
    <row r="806" ht="16.2" customHeight="1"/>
    <row r="807" ht="16.2" customHeight="1"/>
    <row r="808" ht="16.2" customHeight="1"/>
    <row r="809" ht="16.2" customHeight="1"/>
    <row r="810" ht="16.2" customHeight="1"/>
    <row r="811" ht="16.2" customHeight="1"/>
    <row r="812" ht="16.2" customHeight="1"/>
    <row r="813" ht="16.2" customHeight="1"/>
    <row r="814" ht="16.2" customHeight="1"/>
    <row r="815" ht="16.2" customHeight="1"/>
    <row r="816" ht="16.2" customHeight="1"/>
    <row r="817" ht="16.2" customHeight="1"/>
    <row r="818" ht="16.2" customHeight="1"/>
    <row r="819" ht="16.2" customHeight="1"/>
    <row r="820" ht="16.2" customHeight="1"/>
    <row r="821" ht="16.2" customHeight="1"/>
    <row r="822" ht="16.2" customHeight="1"/>
    <row r="823" ht="16.2" customHeight="1"/>
    <row r="824" ht="16.2" customHeight="1"/>
    <row r="825" ht="16.2" customHeight="1"/>
    <row r="826" ht="16.2" customHeight="1"/>
    <row r="827" ht="16.2" customHeight="1"/>
    <row r="828" ht="16.2" customHeight="1"/>
    <row r="829" ht="16.2" customHeight="1"/>
    <row r="830" ht="16.2" customHeight="1"/>
    <row r="831" ht="16.2" customHeight="1"/>
    <row r="832" ht="16.2" customHeight="1"/>
    <row r="833" ht="16.2" customHeight="1"/>
    <row r="834" ht="16.2" customHeight="1"/>
    <row r="835" ht="16.2" customHeight="1"/>
    <row r="836" ht="16.2" customHeight="1"/>
    <row r="837" ht="16.2" customHeight="1"/>
    <row r="838" ht="16.2" customHeight="1"/>
    <row r="839" ht="16.2" customHeight="1"/>
    <row r="840" ht="16.2" customHeight="1"/>
    <row r="841" ht="16.2" customHeight="1"/>
    <row r="842" ht="16.2" customHeight="1"/>
    <row r="843" ht="16.2" customHeight="1"/>
    <row r="844" ht="16.2" customHeight="1"/>
    <row r="845" ht="16.2" customHeight="1"/>
    <row r="846" ht="16.2" customHeight="1"/>
    <row r="847" ht="16.2" customHeight="1"/>
    <row r="848" ht="16.2" customHeight="1"/>
    <row r="849" ht="16.2" customHeight="1"/>
    <row r="850" ht="16.2" customHeight="1"/>
    <row r="851" ht="16.2" customHeight="1"/>
    <row r="852" ht="16.2" customHeight="1"/>
    <row r="853" ht="16.2" customHeight="1"/>
    <row r="854" ht="16.2" customHeight="1"/>
    <row r="855" ht="16.2" customHeight="1"/>
    <row r="856" ht="16.2" customHeight="1"/>
    <row r="857" ht="16.2" customHeight="1"/>
    <row r="858" ht="16.2" customHeight="1"/>
    <row r="859" ht="16.2" customHeight="1"/>
    <row r="860" ht="16.2" customHeight="1"/>
    <row r="861" ht="16.2" customHeight="1"/>
    <row r="862" ht="16.2" customHeight="1"/>
    <row r="863" ht="16.2" customHeight="1"/>
    <row r="864" ht="16.2" customHeight="1"/>
    <row r="865" ht="16.2" customHeight="1"/>
    <row r="866" ht="16.2" customHeight="1"/>
    <row r="867" ht="16.2" customHeight="1"/>
    <row r="868" ht="16.2" customHeight="1"/>
    <row r="869" ht="16.2" customHeight="1"/>
    <row r="870" ht="16.2" customHeight="1"/>
    <row r="871" ht="16.2" customHeight="1"/>
    <row r="872" ht="16.2" customHeight="1"/>
    <row r="873" ht="16.2" customHeight="1"/>
    <row r="874" ht="16.2" customHeight="1"/>
    <row r="875" ht="16.2" customHeight="1"/>
    <row r="876" ht="16.2" customHeight="1"/>
    <row r="877" ht="16.2" customHeight="1"/>
    <row r="878" ht="16.2" customHeight="1"/>
    <row r="879" ht="16.2" customHeight="1"/>
    <row r="880" ht="16.2" customHeight="1"/>
    <row r="881" ht="16.2" customHeight="1"/>
    <row r="882" ht="16.2" customHeight="1"/>
    <row r="883" ht="16.2" customHeight="1"/>
    <row r="884" ht="16.2" customHeight="1"/>
    <row r="885" ht="16.2" customHeight="1"/>
    <row r="886" ht="16.2" customHeight="1"/>
    <row r="887" ht="16.2" customHeight="1"/>
    <row r="888" ht="16.2" customHeight="1"/>
    <row r="889" ht="16.2" customHeight="1"/>
    <row r="890" ht="16.2" customHeight="1"/>
    <row r="891" ht="16.2" customHeight="1"/>
    <row r="892" ht="16.2" customHeight="1"/>
    <row r="893" ht="16.2" customHeight="1"/>
    <row r="894" ht="16.2" customHeight="1"/>
    <row r="895" ht="16.2" customHeight="1"/>
    <row r="896" ht="16.2" customHeight="1"/>
    <row r="897" ht="16.2" customHeight="1"/>
    <row r="898" ht="16.2" customHeight="1"/>
    <row r="899" ht="16.2" customHeight="1"/>
    <row r="900" ht="16.2" customHeight="1"/>
    <row r="901" ht="16.2" customHeight="1"/>
    <row r="902" ht="16.2" customHeight="1"/>
    <row r="903" ht="16.2" customHeight="1"/>
    <row r="904" ht="16.2" customHeight="1"/>
    <row r="905" ht="16.2" customHeight="1"/>
    <row r="906" ht="16.2" customHeight="1"/>
    <row r="907" ht="16.2" customHeight="1"/>
    <row r="908" ht="16.2" customHeight="1"/>
    <row r="909" ht="16.2" customHeight="1"/>
    <row r="910" ht="16.2" customHeight="1"/>
    <row r="911" ht="16.2" customHeight="1"/>
    <row r="912" ht="16.2" customHeight="1"/>
    <row r="913" ht="16.2" customHeight="1"/>
    <row r="914" ht="16.2" customHeight="1"/>
    <row r="915" ht="16.2" customHeight="1"/>
    <row r="916" ht="16.2" customHeight="1"/>
    <row r="917" ht="16.2" customHeight="1"/>
    <row r="918" ht="16.2" customHeight="1"/>
    <row r="919" ht="16.2" customHeight="1"/>
    <row r="920" ht="16.2" customHeight="1"/>
    <row r="921" ht="16.2" customHeight="1"/>
    <row r="922" ht="16.2" customHeight="1"/>
    <row r="923" ht="16.2" customHeight="1"/>
    <row r="924" ht="16.2" customHeight="1"/>
    <row r="925" ht="16.2" customHeight="1"/>
    <row r="926" ht="16.2" customHeight="1"/>
    <row r="927" ht="16.2" customHeight="1"/>
    <row r="928" ht="16.2" customHeight="1"/>
    <row r="929" ht="16.2" customHeight="1"/>
    <row r="930" ht="16.2" customHeight="1"/>
    <row r="931" ht="16.2" customHeight="1"/>
    <row r="932" ht="16.2" customHeight="1"/>
    <row r="933" ht="16.2" customHeight="1"/>
    <row r="934" ht="16.2" customHeight="1"/>
    <row r="935" ht="16.2" customHeight="1"/>
    <row r="936" ht="16.2" customHeight="1"/>
    <row r="937" ht="16.2" customHeight="1"/>
    <row r="938" ht="16.2" customHeight="1"/>
    <row r="939" ht="16.2" customHeight="1"/>
    <row r="940" ht="16.2" customHeight="1"/>
    <row r="941" ht="16.2" customHeight="1"/>
  </sheetData>
  <mergeCells count="55">
    <mergeCell ref="A1:U1"/>
    <mergeCell ref="A2:M2"/>
    <mergeCell ref="A13:A14"/>
    <mergeCell ref="B13:E13"/>
    <mergeCell ref="F13:I13"/>
    <mergeCell ref="J13:M13"/>
    <mergeCell ref="N13:Q13"/>
    <mergeCell ref="R13:U13"/>
    <mergeCell ref="R44:U44"/>
    <mergeCell ref="A15:A17"/>
    <mergeCell ref="A18:A20"/>
    <mergeCell ref="A31:A33"/>
    <mergeCell ref="A34:A36"/>
    <mergeCell ref="A37:A39"/>
    <mergeCell ref="A44:A45"/>
    <mergeCell ref="B44:E44"/>
    <mergeCell ref="F44:I44"/>
    <mergeCell ref="J44:M44"/>
    <mergeCell ref="N44:Q44"/>
    <mergeCell ref="A40:A42"/>
    <mergeCell ref="R75:U75"/>
    <mergeCell ref="A46:A48"/>
    <mergeCell ref="A49:A51"/>
    <mergeCell ref="A62:A64"/>
    <mergeCell ref="A65:A67"/>
    <mergeCell ref="A71:A73"/>
    <mergeCell ref="A75:A76"/>
    <mergeCell ref="B75:E75"/>
    <mergeCell ref="F75:I75"/>
    <mergeCell ref="J75:M75"/>
    <mergeCell ref="N75:Q75"/>
    <mergeCell ref="A68:A70"/>
    <mergeCell ref="R106:U106"/>
    <mergeCell ref="A77:A79"/>
    <mergeCell ref="A80:A82"/>
    <mergeCell ref="A93:A95"/>
    <mergeCell ref="A96:A98"/>
    <mergeCell ref="A99:A101"/>
    <mergeCell ref="A102:A104"/>
    <mergeCell ref="A106:A107"/>
    <mergeCell ref="B106:E106"/>
    <mergeCell ref="F106:I106"/>
    <mergeCell ref="J106:M106"/>
    <mergeCell ref="N106:Q106"/>
    <mergeCell ref="A146:I146"/>
    <mergeCell ref="A108:A110"/>
    <mergeCell ref="A111:A113"/>
    <mergeCell ref="A124:A126"/>
    <mergeCell ref="A127:A129"/>
    <mergeCell ref="A130:A132"/>
    <mergeCell ref="A133:A135"/>
    <mergeCell ref="A141:D141"/>
    <mergeCell ref="A142:D142"/>
    <mergeCell ref="A143:D143"/>
    <mergeCell ref="A144:D144"/>
  </mergeCells>
  <pageMargins left="0.7" right="0.7" top="0.75" bottom="0.7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Q52"/>
  <sheetViews>
    <sheetView view="pageBreakPreview" zoomScaleNormal="100" zoomScaleSheetLayoutView="100" zoomScalePageLayoutView="90" workbookViewId="0">
      <selection activeCell="A2" sqref="A2"/>
    </sheetView>
  </sheetViews>
  <sheetFormatPr baseColWidth="10" defaultRowHeight="13.2"/>
  <cols>
    <col min="1" max="1" width="22.77734375" customWidth="1"/>
    <col min="2" max="2" width="7.21875" customWidth="1"/>
    <col min="3" max="4" width="5.77734375" customWidth="1"/>
    <col min="5" max="5" width="6.21875" customWidth="1"/>
    <col min="6" max="6" width="7" customWidth="1"/>
    <col min="7" max="21" width="3.21875" customWidth="1"/>
    <col min="22" max="22" width="2.77734375" customWidth="1"/>
    <col min="23" max="25" width="3.21875" customWidth="1"/>
    <col min="26" max="26" width="2.77734375" customWidth="1"/>
    <col min="27" max="29" width="3.21875" customWidth="1"/>
    <col min="30" max="30" width="2.77734375" customWidth="1"/>
    <col min="31" max="33" width="3.21875" customWidth="1"/>
    <col min="34" max="34" width="3" customWidth="1"/>
    <col min="35" max="37" width="3.21875" customWidth="1"/>
    <col min="38" max="38" width="2.77734375" customWidth="1"/>
    <col min="39" max="41" width="3.21875" customWidth="1"/>
    <col min="42" max="42" width="3" customWidth="1"/>
  </cols>
  <sheetData>
    <row r="1" spans="1:43" ht="27.75" customHeight="1">
      <c r="A1" s="566" t="s">
        <v>143</v>
      </c>
      <c r="B1" s="566"/>
      <c r="C1" s="566"/>
      <c r="D1" s="566"/>
      <c r="E1" s="566"/>
      <c r="F1" s="566"/>
      <c r="G1" s="566"/>
      <c r="H1" s="566"/>
      <c r="I1" s="566"/>
      <c r="J1" s="566"/>
      <c r="K1" s="566"/>
      <c r="L1" s="566"/>
      <c r="M1" s="566"/>
      <c r="N1" s="566"/>
      <c r="O1" s="566"/>
      <c r="P1" s="566"/>
      <c r="Q1" s="566"/>
      <c r="R1" s="566"/>
      <c r="S1" s="566"/>
      <c r="T1" s="566"/>
      <c r="U1" s="566"/>
      <c r="V1" s="566"/>
      <c r="W1" s="566"/>
      <c r="X1" s="566"/>
      <c r="Y1" s="566"/>
      <c r="Z1" s="566"/>
      <c r="AA1" s="566"/>
      <c r="AB1" s="566"/>
      <c r="AC1" s="566"/>
      <c r="AD1" s="566"/>
      <c r="AE1" s="566"/>
      <c r="AF1" s="566"/>
      <c r="AG1" s="566"/>
      <c r="AH1" s="566"/>
      <c r="AI1" s="566"/>
      <c r="AJ1" s="566"/>
      <c r="AK1" s="566"/>
      <c r="AL1" s="566"/>
      <c r="AM1" s="566"/>
      <c r="AN1" s="566"/>
      <c r="AO1" s="566"/>
      <c r="AP1" s="566"/>
      <c r="AQ1" s="566"/>
    </row>
    <row r="2" spans="1:43">
      <c r="A2" s="56"/>
      <c r="D2" s="57"/>
      <c r="F2" s="57"/>
      <c r="G2" s="57"/>
      <c r="H2" s="57"/>
      <c r="I2" s="57"/>
      <c r="J2" s="57"/>
      <c r="K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row>
    <row r="3" spans="1:43">
      <c r="A3" s="56"/>
      <c r="D3" s="57"/>
      <c r="F3" s="57"/>
      <c r="G3" s="57"/>
      <c r="H3" s="57"/>
      <c r="I3" s="57"/>
      <c r="J3" s="57"/>
      <c r="K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row>
    <row r="4" spans="1:43">
      <c r="A4" s="56"/>
      <c r="D4" s="57"/>
      <c r="F4" s="57"/>
      <c r="G4" s="57"/>
      <c r="H4" s="57"/>
      <c r="I4" s="57"/>
      <c r="J4" s="57"/>
      <c r="K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row>
    <row r="5" spans="1:43">
      <c r="A5" s="58" t="s">
        <v>27</v>
      </c>
      <c r="B5" s="59"/>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row>
    <row r="6" spans="1:43">
      <c r="A6" s="60" t="s">
        <v>28</v>
      </c>
      <c r="B6" s="61">
        <v>7</v>
      </c>
      <c r="C6" s="62"/>
      <c r="D6" s="57"/>
      <c r="E6" s="57"/>
      <c r="F6" s="57"/>
      <c r="G6" s="57"/>
      <c r="H6" s="57"/>
      <c r="I6" s="57"/>
      <c r="J6" s="57"/>
      <c r="K6" s="57"/>
      <c r="L6" s="57" t="s">
        <v>29</v>
      </c>
      <c r="M6" s="57"/>
      <c r="N6" s="57"/>
      <c r="O6" s="57"/>
      <c r="P6" s="567" t="s">
        <v>101</v>
      </c>
      <c r="Q6" s="568"/>
      <c r="R6" s="568"/>
      <c r="S6" s="568"/>
      <c r="T6" s="568"/>
      <c r="U6" s="568"/>
      <c r="V6" s="568"/>
      <c r="W6" s="568"/>
      <c r="X6" s="568"/>
      <c r="Y6" s="568"/>
      <c r="Z6" s="568"/>
      <c r="AA6" s="57"/>
      <c r="AB6" s="57"/>
      <c r="AC6" s="57"/>
      <c r="AD6" s="57"/>
      <c r="AE6" s="57"/>
      <c r="AF6" s="57"/>
      <c r="AG6" s="57"/>
      <c r="AH6" s="57"/>
      <c r="AI6" s="57"/>
      <c r="AJ6" s="57"/>
      <c r="AK6" s="57"/>
      <c r="AL6" s="57"/>
      <c r="AM6" s="57"/>
      <c r="AN6" s="57"/>
      <c r="AO6" s="57"/>
      <c r="AP6" s="57"/>
    </row>
    <row r="7" spans="1:43" hidden="1">
      <c r="A7" s="11"/>
      <c r="B7" s="63"/>
      <c r="C7" s="64"/>
      <c r="D7" s="64"/>
      <c r="E7" s="65">
        <f>B6+0.5</f>
        <v>7.5</v>
      </c>
      <c r="F7" s="65" t="e">
        <f>#REF!+0.5</f>
        <v>#REF!</v>
      </c>
      <c r="H7" s="65" t="e">
        <f>F7+0.5</f>
        <v>#REF!</v>
      </c>
      <c r="J7" s="65" t="e">
        <f>H7+0.5</f>
        <v>#REF!</v>
      </c>
      <c r="L7" s="65" t="e">
        <f>J7+0.5</f>
        <v>#REF!</v>
      </c>
      <c r="N7" s="65" t="e">
        <f>L7+0.5</f>
        <v>#REF!</v>
      </c>
      <c r="P7" s="65" t="e">
        <f>N7+0.5</f>
        <v>#REF!</v>
      </c>
      <c r="R7" s="65" t="e">
        <f>P7+0.5</f>
        <v>#REF!</v>
      </c>
      <c r="T7" s="65" t="e">
        <f>R7+0.5</f>
        <v>#REF!</v>
      </c>
      <c r="V7" s="65" t="e">
        <f>T7+0.5</f>
        <v>#REF!</v>
      </c>
      <c r="X7" s="65" t="e">
        <f>V7+0.5</f>
        <v>#REF!</v>
      </c>
      <c r="Z7" s="65" t="e">
        <f>X7+0.5</f>
        <v>#REF!</v>
      </c>
      <c r="AB7" s="65" t="e">
        <f>Z7+0.5</f>
        <v>#REF!</v>
      </c>
      <c r="AD7" s="65" t="e">
        <f>AB7+0.5</f>
        <v>#REF!</v>
      </c>
      <c r="AF7" s="65" t="e">
        <f>AD7+0.5</f>
        <v>#REF!</v>
      </c>
      <c r="AH7" s="65" t="e">
        <f>AF7+0.5</f>
        <v>#REF!</v>
      </c>
      <c r="AJ7" s="65" t="e">
        <f>AH7+0.5</f>
        <v>#REF!</v>
      </c>
      <c r="AL7" s="65" t="e">
        <f>AJ7+0.5</f>
        <v>#REF!</v>
      </c>
      <c r="AN7" s="65" t="e">
        <f>AL7+0.5</f>
        <v>#REF!</v>
      </c>
    </row>
    <row r="8" spans="1:43">
      <c r="A8" s="66"/>
      <c r="B8" s="57"/>
      <c r="C8" s="57"/>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row>
    <row r="9" spans="1:43">
      <c r="A9" s="67"/>
      <c r="B9" s="68"/>
      <c r="C9" s="569" t="s">
        <v>30</v>
      </c>
      <c r="D9" s="570"/>
      <c r="E9" s="55" t="s">
        <v>31</v>
      </c>
      <c r="F9" s="55" t="s">
        <v>31</v>
      </c>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row>
    <row r="10" spans="1:43">
      <c r="A10" s="69" t="s">
        <v>32</v>
      </c>
      <c r="B10" s="70" t="s">
        <v>33</v>
      </c>
      <c r="C10" s="71" t="s">
        <v>34</v>
      </c>
      <c r="D10" s="71" t="s">
        <v>35</v>
      </c>
      <c r="E10" s="71" t="s">
        <v>36</v>
      </c>
      <c r="F10" s="71" t="s">
        <v>37</v>
      </c>
      <c r="G10" s="563">
        <v>7</v>
      </c>
      <c r="H10" s="564"/>
      <c r="I10" s="564"/>
      <c r="J10" s="565"/>
      <c r="K10" s="563">
        <v>8</v>
      </c>
      <c r="L10" s="564"/>
      <c r="M10" s="564"/>
      <c r="N10" s="565"/>
      <c r="O10" s="563">
        <v>9</v>
      </c>
      <c r="P10" s="564"/>
      <c r="Q10" s="564"/>
      <c r="R10" s="565"/>
      <c r="S10" s="563">
        <v>10</v>
      </c>
      <c r="T10" s="564"/>
      <c r="U10" s="564"/>
      <c r="V10" s="565"/>
      <c r="W10" s="563">
        <v>11</v>
      </c>
      <c r="X10" s="564"/>
      <c r="Y10" s="564"/>
      <c r="Z10" s="565"/>
      <c r="AA10" s="563">
        <v>12</v>
      </c>
      <c r="AB10" s="564"/>
      <c r="AC10" s="564"/>
      <c r="AD10" s="565"/>
      <c r="AE10" s="563">
        <v>13</v>
      </c>
      <c r="AF10" s="564"/>
      <c r="AG10" s="564"/>
      <c r="AH10" s="565"/>
      <c r="AI10" s="563">
        <v>14</v>
      </c>
      <c r="AJ10" s="564"/>
      <c r="AK10" s="564"/>
      <c r="AL10" s="565"/>
      <c r="AM10" s="563">
        <v>15</v>
      </c>
      <c r="AN10" s="564"/>
      <c r="AO10" s="564"/>
      <c r="AP10" s="565"/>
    </row>
    <row r="11" spans="1:43">
      <c r="A11" s="72"/>
      <c r="G11" s="73">
        <v>0</v>
      </c>
      <c r="H11" s="73">
        <v>15</v>
      </c>
      <c r="I11" s="73">
        <v>30</v>
      </c>
      <c r="J11" s="73">
        <v>45</v>
      </c>
      <c r="K11" s="73">
        <v>0</v>
      </c>
      <c r="L11" s="73">
        <v>15</v>
      </c>
      <c r="M11" s="73">
        <v>30</v>
      </c>
      <c r="N11" s="73">
        <v>45</v>
      </c>
      <c r="O11" s="73">
        <v>0</v>
      </c>
      <c r="P11" s="73">
        <v>15</v>
      </c>
      <c r="Q11" s="73">
        <v>30</v>
      </c>
      <c r="R11" s="73">
        <v>45</v>
      </c>
      <c r="S11" s="73">
        <v>0</v>
      </c>
      <c r="T11" s="73">
        <v>15</v>
      </c>
      <c r="U11" s="73">
        <v>30</v>
      </c>
      <c r="V11" s="73">
        <v>45</v>
      </c>
      <c r="W11" s="73">
        <v>0</v>
      </c>
      <c r="X11" s="73">
        <v>15</v>
      </c>
      <c r="Y11" s="73">
        <v>30</v>
      </c>
      <c r="Z11" s="73">
        <v>45</v>
      </c>
      <c r="AA11" s="73">
        <v>0</v>
      </c>
      <c r="AB11" s="73">
        <v>15</v>
      </c>
      <c r="AC11" s="73">
        <v>30</v>
      </c>
      <c r="AD11" s="73">
        <v>45</v>
      </c>
      <c r="AE11" s="73">
        <v>0</v>
      </c>
      <c r="AF11" s="73">
        <v>15</v>
      </c>
      <c r="AG11" s="73">
        <v>30</v>
      </c>
      <c r="AH11" s="73">
        <v>45</v>
      </c>
      <c r="AI11" s="73">
        <v>0</v>
      </c>
      <c r="AJ11" s="73">
        <v>15</v>
      </c>
      <c r="AK11" s="73">
        <v>30</v>
      </c>
      <c r="AL11" s="73">
        <v>45</v>
      </c>
      <c r="AM11" s="73">
        <v>0</v>
      </c>
      <c r="AN11" s="73">
        <v>15</v>
      </c>
      <c r="AO11" s="73">
        <v>30</v>
      </c>
      <c r="AP11" s="73">
        <v>45</v>
      </c>
    </row>
    <row r="12" spans="1:43" s="12" customFormat="1" ht="3" customHeight="1">
      <c r="A12" s="72" t="s">
        <v>38</v>
      </c>
      <c r="B12"/>
      <c r="C12"/>
      <c r="D12"/>
      <c r="E12"/>
      <c r="F12"/>
      <c r="G12" s="74"/>
      <c r="H12" s="74"/>
      <c r="I12" s="74"/>
      <c r="J12" s="74"/>
      <c r="K12" s="75"/>
      <c r="L12" s="75"/>
      <c r="M12" s="75"/>
      <c r="N12" s="75"/>
      <c r="O12" s="75"/>
      <c r="P12" s="75"/>
      <c r="Q12" s="75"/>
      <c r="R12" s="75"/>
      <c r="S12" s="75"/>
      <c r="T12" s="75"/>
      <c r="U12" s="75"/>
      <c r="V12" s="75"/>
      <c r="W12" s="76"/>
      <c r="X12" s="76"/>
      <c r="Y12" s="75"/>
      <c r="Z12" s="75"/>
      <c r="AA12" s="75"/>
      <c r="AB12" s="75"/>
      <c r="AC12" s="75"/>
      <c r="AD12" s="75"/>
      <c r="AE12" s="75"/>
      <c r="AF12" s="75"/>
      <c r="AG12" s="75"/>
      <c r="AH12" s="75"/>
      <c r="AI12" s="75"/>
      <c r="AJ12" s="75"/>
      <c r="AK12" s="75"/>
      <c r="AL12" s="75"/>
      <c r="AM12" s="74"/>
      <c r="AN12" s="74"/>
      <c r="AO12" s="74"/>
      <c r="AP12" s="74"/>
    </row>
    <row r="13" spans="1:43" ht="23.25" customHeight="1">
      <c r="A13" s="77"/>
      <c r="B13" s="78"/>
      <c r="C13" s="79"/>
      <c r="D13" s="80"/>
      <c r="E13" s="80"/>
      <c r="F13" s="80"/>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81"/>
      <c r="AP13" s="81"/>
    </row>
    <row r="14" spans="1:43" ht="9.75" customHeight="1">
      <c r="A14" s="561"/>
      <c r="B14" s="561"/>
      <c r="C14" s="561"/>
      <c r="D14" s="561"/>
      <c r="E14" s="561"/>
      <c r="F14" s="562"/>
      <c r="G14" s="76"/>
      <c r="H14" s="76"/>
      <c r="I14" s="76"/>
      <c r="J14" s="76"/>
      <c r="K14" s="75"/>
      <c r="L14" s="75"/>
      <c r="M14" s="75"/>
      <c r="N14" s="76"/>
      <c r="O14" s="75"/>
      <c r="P14" s="75"/>
      <c r="Q14" s="75"/>
      <c r="R14" s="75"/>
      <c r="S14" s="75"/>
      <c r="T14" s="75"/>
      <c r="U14" s="75"/>
      <c r="V14" s="75"/>
      <c r="W14" s="76"/>
      <c r="X14" s="76"/>
      <c r="Y14" s="75"/>
      <c r="Z14" s="75"/>
      <c r="AA14" s="75"/>
      <c r="AB14" s="75"/>
      <c r="AC14" s="75"/>
      <c r="AD14" s="75"/>
      <c r="AE14" s="75"/>
      <c r="AF14" s="75"/>
      <c r="AG14" s="75"/>
      <c r="AH14" s="75"/>
      <c r="AI14" s="75"/>
      <c r="AJ14" s="75"/>
      <c r="AK14" s="76"/>
      <c r="AL14" s="76"/>
      <c r="AM14" s="81"/>
      <c r="AN14" s="81"/>
      <c r="AO14" s="81"/>
      <c r="AP14" s="81"/>
    </row>
    <row r="15" spans="1:43" ht="23.25" customHeight="1">
      <c r="A15" s="77"/>
      <c r="B15" s="78"/>
      <c r="C15" s="79"/>
      <c r="D15" s="80"/>
      <c r="E15" s="80"/>
      <c r="F15" s="80"/>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82"/>
      <c r="AI15" s="82"/>
      <c r="AJ15" s="82"/>
      <c r="AK15" s="82"/>
      <c r="AL15" s="82"/>
      <c r="AM15" s="76"/>
      <c r="AN15" s="76"/>
      <c r="AO15" s="83"/>
      <c r="AP15" s="83"/>
    </row>
    <row r="16" spans="1:43" ht="9.75" customHeight="1">
      <c r="A16" s="559"/>
      <c r="B16" s="559"/>
      <c r="C16" s="559"/>
      <c r="D16" s="559"/>
      <c r="E16" s="559"/>
      <c r="F16" s="560"/>
      <c r="G16" s="76"/>
      <c r="H16" s="76"/>
      <c r="I16" s="76"/>
      <c r="J16" s="76"/>
      <c r="K16" s="75"/>
      <c r="L16" s="75"/>
      <c r="M16" s="75"/>
      <c r="N16" s="76"/>
      <c r="O16" s="75"/>
      <c r="P16" s="75"/>
      <c r="Q16" s="75"/>
      <c r="R16" s="75"/>
      <c r="S16" s="75"/>
      <c r="T16" s="75"/>
      <c r="U16" s="75"/>
      <c r="V16" s="75"/>
      <c r="W16" s="76"/>
      <c r="X16" s="76"/>
      <c r="Y16" s="75"/>
      <c r="Z16" s="75"/>
      <c r="AA16" s="75"/>
      <c r="AB16" s="75"/>
      <c r="AC16" s="75"/>
      <c r="AD16" s="75"/>
      <c r="AE16" s="75"/>
      <c r="AF16" s="75"/>
      <c r="AG16" s="75"/>
      <c r="AH16" s="75"/>
      <c r="AI16" s="75"/>
      <c r="AJ16" s="75"/>
      <c r="AK16" s="76"/>
      <c r="AL16" s="76"/>
      <c r="AM16" s="84"/>
      <c r="AN16" s="84"/>
      <c r="AO16" s="83"/>
      <c r="AP16" s="83"/>
    </row>
    <row r="17" spans="1:42" ht="23.25" customHeight="1">
      <c r="A17" s="77"/>
      <c r="B17" s="78"/>
      <c r="C17" s="79"/>
      <c r="D17" s="80"/>
      <c r="E17" s="80"/>
      <c r="F17" s="80"/>
      <c r="G17" s="82"/>
      <c r="H17" s="82"/>
      <c r="I17" s="82"/>
      <c r="J17" s="82"/>
      <c r="K17" s="82"/>
      <c r="L17" s="82"/>
      <c r="M17" s="82"/>
      <c r="N17" s="82"/>
      <c r="O17" s="76"/>
      <c r="P17" s="76"/>
      <c r="Q17" s="76"/>
      <c r="R17" s="76"/>
      <c r="S17" s="76"/>
      <c r="T17" s="76"/>
      <c r="U17" s="76"/>
      <c r="V17" s="76"/>
      <c r="W17" s="76"/>
      <c r="X17" s="76"/>
      <c r="Y17" s="76"/>
      <c r="Z17" s="76"/>
      <c r="AA17" s="76"/>
      <c r="AB17" s="76"/>
      <c r="AC17" s="76"/>
      <c r="AD17" s="76"/>
      <c r="AE17" s="76"/>
      <c r="AF17" s="76"/>
      <c r="AG17" s="76"/>
      <c r="AH17" s="82"/>
      <c r="AI17" s="82"/>
      <c r="AJ17" s="82"/>
      <c r="AK17" s="82"/>
      <c r="AL17" s="82"/>
      <c r="AM17" s="76"/>
      <c r="AN17" s="76"/>
      <c r="AO17" s="83"/>
      <c r="AP17" s="83"/>
    </row>
    <row r="18" spans="1:42" ht="9.75" customHeight="1">
      <c r="A18" s="559"/>
      <c r="B18" s="559"/>
      <c r="C18" s="559"/>
      <c r="D18" s="559"/>
      <c r="E18" s="559"/>
      <c r="F18" s="560"/>
      <c r="G18" s="76"/>
      <c r="H18" s="76"/>
      <c r="I18" s="76"/>
      <c r="J18" s="76"/>
      <c r="K18" s="75"/>
      <c r="L18" s="75"/>
      <c r="M18" s="75"/>
      <c r="N18" s="76"/>
      <c r="O18" s="75"/>
      <c r="P18" s="75"/>
      <c r="Q18" s="75"/>
      <c r="R18" s="75"/>
      <c r="S18" s="75"/>
      <c r="T18" s="75"/>
      <c r="U18" s="75"/>
      <c r="V18" s="75"/>
      <c r="W18" s="76"/>
      <c r="X18" s="76"/>
      <c r="Y18" s="75"/>
      <c r="Z18" s="75"/>
      <c r="AA18" s="75"/>
      <c r="AB18" s="75"/>
      <c r="AC18" s="75"/>
      <c r="AD18" s="75"/>
      <c r="AE18" s="75"/>
      <c r="AF18" s="75"/>
      <c r="AG18" s="75"/>
      <c r="AH18" s="75"/>
      <c r="AI18" s="75"/>
      <c r="AJ18" s="75"/>
      <c r="AK18" s="76"/>
      <c r="AL18" s="76"/>
      <c r="AM18" s="84"/>
      <c r="AN18" s="84"/>
      <c r="AO18" s="83"/>
      <c r="AP18" s="83"/>
    </row>
    <row r="19" spans="1:42" ht="23.25" customHeight="1">
      <c r="A19" s="77"/>
      <c r="B19" s="78"/>
      <c r="C19" s="79"/>
      <c r="D19" s="80"/>
      <c r="E19" s="80"/>
      <c r="F19" s="80"/>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82"/>
      <c r="AI19" s="82"/>
      <c r="AJ19" s="82"/>
      <c r="AK19" s="82"/>
      <c r="AL19" s="82"/>
      <c r="AM19" s="76"/>
      <c r="AN19" s="76"/>
      <c r="AO19" s="83"/>
      <c r="AP19" s="83"/>
    </row>
    <row r="20" spans="1:42" ht="9.75" customHeight="1">
      <c r="A20" s="559"/>
      <c r="B20" s="559"/>
      <c r="C20" s="559"/>
      <c r="D20" s="559"/>
      <c r="E20" s="559"/>
      <c r="F20" s="560"/>
      <c r="G20" s="76"/>
      <c r="H20" s="76"/>
      <c r="I20" s="76"/>
      <c r="J20" s="76"/>
      <c r="K20" s="75"/>
      <c r="L20" s="75"/>
      <c r="M20" s="75"/>
      <c r="N20" s="75"/>
      <c r="O20" s="75"/>
      <c r="P20" s="75"/>
      <c r="Q20" s="75"/>
      <c r="R20" s="75"/>
      <c r="S20" s="75"/>
      <c r="T20" s="75"/>
      <c r="U20" s="75"/>
      <c r="V20" s="75"/>
      <c r="W20" s="76"/>
      <c r="X20" s="76"/>
      <c r="Y20" s="75"/>
      <c r="Z20" s="75"/>
      <c r="AA20" s="75"/>
      <c r="AB20" s="75"/>
      <c r="AC20" s="75"/>
      <c r="AD20" s="75"/>
      <c r="AE20" s="75"/>
      <c r="AF20" s="75"/>
      <c r="AG20" s="75"/>
      <c r="AH20" s="75"/>
      <c r="AI20" s="75"/>
      <c r="AJ20" s="75"/>
      <c r="AK20" s="76"/>
      <c r="AL20" s="76"/>
      <c r="AM20" s="84"/>
      <c r="AN20" s="84"/>
      <c r="AO20" s="83"/>
      <c r="AP20" s="83"/>
    </row>
    <row r="21" spans="1:42" ht="23.25" customHeight="1">
      <c r="A21" s="77"/>
      <c r="B21" s="78"/>
      <c r="C21" s="79"/>
      <c r="D21" s="80"/>
      <c r="E21" s="80"/>
      <c r="F21" s="80"/>
      <c r="G21" s="76"/>
      <c r="H21" s="76"/>
      <c r="I21" s="76"/>
      <c r="J21" s="76"/>
      <c r="K21" s="76"/>
      <c r="L21" s="76"/>
      <c r="M21" s="76"/>
      <c r="N21" s="76"/>
      <c r="O21" s="76"/>
      <c r="P21" s="76"/>
      <c r="Q21" s="76"/>
      <c r="R21" s="76"/>
      <c r="S21" s="76"/>
      <c r="T21" s="76"/>
      <c r="U21" s="76"/>
      <c r="V21" s="76"/>
      <c r="W21" s="76"/>
      <c r="X21" s="76"/>
      <c r="Y21" s="82"/>
      <c r="Z21" s="82"/>
      <c r="AA21" s="82"/>
      <c r="AB21" s="82"/>
      <c r="AC21" s="82"/>
      <c r="AD21" s="82"/>
      <c r="AE21" s="82"/>
      <c r="AF21" s="82"/>
      <c r="AG21" s="76"/>
      <c r="AH21" s="76"/>
      <c r="AI21" s="76"/>
      <c r="AJ21" s="76"/>
      <c r="AK21" s="76"/>
      <c r="AL21" s="76"/>
      <c r="AM21" s="76"/>
      <c r="AN21" s="76"/>
      <c r="AO21" s="83"/>
      <c r="AP21" s="84"/>
    </row>
    <row r="22" spans="1:42" ht="9.75" customHeight="1">
      <c r="A22" s="561"/>
      <c r="B22" s="561"/>
      <c r="C22" s="561"/>
      <c r="D22" s="561"/>
      <c r="E22" s="561"/>
      <c r="F22" s="562"/>
      <c r="G22" s="76"/>
      <c r="H22" s="76"/>
      <c r="I22" s="76"/>
      <c r="J22" s="76"/>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6"/>
      <c r="AL22" s="76"/>
      <c r="AM22" s="81"/>
      <c r="AN22" s="81"/>
      <c r="AO22" s="81"/>
      <c r="AP22" s="81"/>
    </row>
    <row r="23" spans="1:42" ht="23.25" customHeight="1">
      <c r="A23" s="77"/>
      <c r="B23" s="78"/>
      <c r="C23" s="79"/>
      <c r="D23" s="80"/>
      <c r="E23" s="80"/>
      <c r="F23" s="80"/>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82"/>
      <c r="AI23" s="82"/>
      <c r="AJ23" s="82"/>
      <c r="AK23" s="82"/>
      <c r="AL23" s="82"/>
      <c r="AM23" s="76"/>
      <c r="AN23" s="76"/>
      <c r="AO23" s="83"/>
      <c r="AP23" s="81"/>
    </row>
    <row r="24" spans="1:42" ht="9.75" customHeight="1">
      <c r="A24" s="561"/>
      <c r="B24" s="561"/>
      <c r="C24" s="561"/>
      <c r="D24" s="561"/>
      <c r="E24" s="561"/>
      <c r="F24" s="562"/>
      <c r="G24" s="76"/>
      <c r="H24" s="76"/>
      <c r="I24" s="76"/>
      <c r="J24" s="76"/>
      <c r="K24" s="75"/>
      <c r="L24" s="75"/>
      <c r="M24" s="75"/>
      <c r="N24" s="75"/>
      <c r="O24" s="75"/>
      <c r="P24" s="75"/>
      <c r="Q24" s="75"/>
      <c r="R24" s="75"/>
      <c r="S24" s="75"/>
      <c r="T24" s="75"/>
      <c r="U24" s="75"/>
      <c r="V24" s="75"/>
      <c r="W24" s="76"/>
      <c r="X24" s="76"/>
      <c r="Y24" s="75"/>
      <c r="Z24" s="75"/>
      <c r="AA24" s="75"/>
      <c r="AB24" s="75"/>
      <c r="AC24" s="75"/>
      <c r="AD24" s="75"/>
      <c r="AE24" s="75"/>
      <c r="AF24" s="75"/>
      <c r="AG24" s="75"/>
      <c r="AH24" s="75"/>
      <c r="AI24" s="75"/>
      <c r="AJ24" s="75"/>
      <c r="AK24" s="76"/>
      <c r="AL24" s="76"/>
      <c r="AM24" s="81"/>
      <c r="AN24" s="81"/>
      <c r="AO24" s="81"/>
      <c r="AP24" s="81"/>
    </row>
    <row r="25" spans="1:42" ht="23.25" customHeight="1">
      <c r="A25" s="77"/>
      <c r="B25" s="78"/>
      <c r="C25" s="79"/>
      <c r="D25" s="80"/>
      <c r="E25" s="80"/>
      <c r="F25" s="80"/>
      <c r="G25" s="82"/>
      <c r="H25" s="82"/>
      <c r="I25" s="82"/>
      <c r="J25" s="82"/>
      <c r="K25" s="82"/>
      <c r="L25" s="82"/>
      <c r="M25" s="82"/>
      <c r="N25" s="82"/>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row>
    <row r="26" spans="1:42" ht="9.75" customHeight="1">
      <c r="A26" s="559"/>
      <c r="B26" s="559"/>
      <c r="C26" s="559"/>
      <c r="D26" s="559"/>
      <c r="E26" s="559"/>
      <c r="F26" s="560"/>
      <c r="G26" s="85"/>
      <c r="H26" s="85"/>
      <c r="I26" s="85"/>
      <c r="J26" s="85"/>
      <c r="K26" s="85"/>
      <c r="L26" s="85"/>
      <c r="M26" s="85"/>
      <c r="N26" s="85"/>
      <c r="O26" s="76"/>
      <c r="P26" s="86"/>
      <c r="Q26" s="86"/>
      <c r="R26" s="86"/>
      <c r="S26" s="86"/>
      <c r="T26" s="86"/>
      <c r="U26" s="86"/>
      <c r="V26" s="86"/>
      <c r="W26" s="76"/>
      <c r="X26" s="76"/>
      <c r="Y26" s="86"/>
      <c r="Z26" s="86"/>
      <c r="AA26" s="86"/>
      <c r="AB26" s="86"/>
      <c r="AC26" s="86"/>
      <c r="AD26" s="86"/>
      <c r="AE26" s="86"/>
      <c r="AF26" s="86"/>
      <c r="AG26" s="76"/>
      <c r="AH26" s="86"/>
      <c r="AI26" s="86"/>
      <c r="AJ26" s="86"/>
      <c r="AK26" s="86"/>
      <c r="AL26" s="86"/>
      <c r="AM26" s="76"/>
      <c r="AN26" s="76"/>
      <c r="AO26" s="76"/>
      <c r="AP26" s="76"/>
    </row>
    <row r="27" spans="1:42" ht="23.25" customHeight="1">
      <c r="A27" s="77"/>
      <c r="B27" s="78"/>
      <c r="C27" s="79"/>
      <c r="D27" s="80"/>
      <c r="E27" s="80"/>
      <c r="F27" s="80"/>
      <c r="G27" s="76"/>
      <c r="H27" s="76"/>
      <c r="I27" s="76"/>
      <c r="J27" s="76"/>
      <c r="K27" s="76"/>
      <c r="L27" s="76"/>
      <c r="M27" s="76"/>
      <c r="N27" s="76"/>
      <c r="O27" s="76"/>
      <c r="P27" s="86"/>
      <c r="Q27" s="86"/>
      <c r="R27" s="86"/>
      <c r="S27" s="86"/>
      <c r="T27" s="86"/>
      <c r="U27" s="76"/>
      <c r="V27" s="76"/>
      <c r="W27" s="76"/>
      <c r="X27" s="76"/>
      <c r="Y27" s="76"/>
      <c r="Z27" s="76"/>
      <c r="AA27" s="76"/>
      <c r="AB27" s="76"/>
      <c r="AC27" s="76"/>
      <c r="AD27" s="76"/>
      <c r="AE27" s="76"/>
      <c r="AF27" s="76"/>
      <c r="AG27" s="76"/>
      <c r="AH27" s="76"/>
      <c r="AI27" s="76"/>
      <c r="AJ27" s="76"/>
      <c r="AK27" s="76"/>
      <c r="AL27" s="76"/>
      <c r="AM27" s="76"/>
      <c r="AN27" s="76"/>
      <c r="AO27" s="76"/>
      <c r="AP27" s="76"/>
    </row>
    <row r="28" spans="1:42" ht="9.75" customHeight="1">
      <c r="A28" s="559"/>
      <c r="B28" s="559"/>
      <c r="C28" s="559"/>
      <c r="D28" s="559"/>
      <c r="E28" s="559"/>
      <c r="F28" s="560"/>
      <c r="G28" s="85"/>
      <c r="H28" s="85"/>
      <c r="I28" s="85"/>
      <c r="J28" s="85"/>
      <c r="K28" s="85"/>
      <c r="L28" s="85"/>
      <c r="M28" s="85"/>
      <c r="N28" s="85"/>
      <c r="O28" s="76"/>
      <c r="P28" s="86"/>
      <c r="Q28" s="86"/>
      <c r="R28" s="86"/>
      <c r="S28" s="86"/>
      <c r="T28" s="86"/>
      <c r="U28" s="86"/>
      <c r="V28" s="86"/>
      <c r="W28" s="76"/>
      <c r="X28" s="76"/>
      <c r="Y28" s="86"/>
      <c r="Z28" s="86"/>
      <c r="AA28" s="86"/>
      <c r="AB28" s="86"/>
      <c r="AC28" s="86"/>
      <c r="AD28" s="86"/>
      <c r="AE28" s="86"/>
      <c r="AF28" s="86"/>
      <c r="AG28" s="76"/>
      <c r="AH28" s="86"/>
      <c r="AI28" s="86"/>
      <c r="AJ28" s="86"/>
      <c r="AK28" s="86"/>
      <c r="AL28" s="86"/>
      <c r="AM28" s="76"/>
      <c r="AN28" s="76"/>
      <c r="AO28" s="76"/>
      <c r="AP28" s="76"/>
    </row>
    <row r="29" spans="1:42" ht="23.25" customHeight="1">
      <c r="A29" s="77"/>
      <c r="B29" s="78"/>
      <c r="C29" s="79"/>
      <c r="D29" s="80"/>
      <c r="E29" s="80"/>
      <c r="F29" s="80"/>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row>
    <row r="30" spans="1:42" ht="9.75" customHeight="1">
      <c r="A30" s="559"/>
      <c r="B30" s="559"/>
      <c r="C30" s="559"/>
      <c r="D30" s="559"/>
      <c r="E30" s="559"/>
      <c r="F30" s="560"/>
      <c r="G30" s="76"/>
      <c r="H30" s="76"/>
      <c r="I30" s="76"/>
      <c r="J30" s="76"/>
      <c r="K30" s="75"/>
      <c r="L30" s="75"/>
      <c r="M30" s="75"/>
      <c r="N30" s="76"/>
      <c r="O30" s="75"/>
      <c r="P30" s="75"/>
      <c r="Q30" s="75"/>
      <c r="R30" s="75"/>
      <c r="S30" s="75"/>
      <c r="T30" s="75"/>
      <c r="U30" s="75"/>
      <c r="V30" s="75"/>
      <c r="W30" s="76"/>
      <c r="X30" s="76"/>
      <c r="Y30" s="75"/>
      <c r="Z30" s="75"/>
      <c r="AA30" s="75"/>
      <c r="AB30" s="75"/>
      <c r="AC30" s="75"/>
      <c r="AD30" s="75"/>
      <c r="AE30" s="75"/>
      <c r="AF30" s="75"/>
      <c r="AG30" s="75"/>
      <c r="AH30" s="75"/>
      <c r="AI30" s="75"/>
      <c r="AJ30" s="75"/>
      <c r="AK30" s="76"/>
      <c r="AL30" s="76"/>
      <c r="AM30" s="84"/>
      <c r="AN30" s="84"/>
      <c r="AO30" s="83"/>
      <c r="AP30" s="83"/>
    </row>
    <row r="31" spans="1:42" ht="23.25" customHeight="1">
      <c r="A31" s="77"/>
      <c r="B31" s="78"/>
      <c r="C31" s="79"/>
      <c r="D31" s="80"/>
      <c r="E31" s="80"/>
      <c r="F31" s="80"/>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82"/>
      <c r="AI31" s="82"/>
      <c r="AJ31" s="82"/>
      <c r="AK31" s="82"/>
      <c r="AL31" s="82"/>
      <c r="AM31" s="76"/>
      <c r="AN31" s="76"/>
      <c r="AO31" s="83"/>
      <c r="AP31" s="83"/>
    </row>
    <row r="32" spans="1:42" ht="9.75" customHeight="1">
      <c r="A32" s="559"/>
      <c r="B32" s="559"/>
      <c r="C32" s="559"/>
      <c r="D32" s="559"/>
      <c r="E32" s="559"/>
      <c r="F32" s="560"/>
      <c r="G32" s="76"/>
      <c r="H32" s="76"/>
      <c r="I32" s="76"/>
      <c r="J32" s="76"/>
      <c r="K32" s="75"/>
      <c r="L32" s="75"/>
      <c r="M32" s="75"/>
      <c r="N32" s="76"/>
      <c r="O32" s="75"/>
      <c r="P32" s="75"/>
      <c r="Q32" s="75"/>
      <c r="R32" s="75"/>
      <c r="S32" s="75"/>
      <c r="T32" s="75"/>
      <c r="U32" s="75"/>
      <c r="V32" s="75"/>
      <c r="W32" s="76"/>
      <c r="X32" s="76"/>
      <c r="Y32" s="75"/>
      <c r="Z32" s="75"/>
      <c r="AA32" s="75"/>
      <c r="AB32" s="75"/>
      <c r="AC32" s="75"/>
      <c r="AD32" s="75"/>
      <c r="AE32" s="75"/>
      <c r="AF32" s="75"/>
      <c r="AG32" s="75"/>
      <c r="AH32" s="75"/>
      <c r="AI32" s="75"/>
      <c r="AJ32" s="75"/>
      <c r="AK32" s="76"/>
      <c r="AL32" s="76"/>
      <c r="AM32" s="84"/>
      <c r="AN32" s="84"/>
      <c r="AO32" s="83"/>
      <c r="AP32" s="83"/>
    </row>
    <row r="33" spans="1:42" ht="23.25" customHeight="1">
      <c r="A33" s="77"/>
      <c r="B33" s="78"/>
      <c r="C33" s="79"/>
      <c r="D33" s="80"/>
      <c r="E33" s="80"/>
      <c r="F33" s="80"/>
      <c r="G33" s="76"/>
      <c r="H33" s="76"/>
      <c r="I33" s="76"/>
      <c r="J33" s="76"/>
      <c r="K33" s="76"/>
      <c r="L33" s="76"/>
      <c r="M33" s="76"/>
      <c r="N33" s="76"/>
      <c r="O33" s="76"/>
      <c r="P33" s="76"/>
      <c r="Q33" s="76"/>
      <c r="R33" s="76"/>
      <c r="S33" s="76"/>
      <c r="T33" s="76"/>
      <c r="U33" s="76"/>
      <c r="V33" s="76"/>
      <c r="W33" s="76"/>
      <c r="X33" s="76"/>
      <c r="Y33" s="76"/>
      <c r="Z33" s="76"/>
      <c r="AA33" s="76"/>
      <c r="AB33" s="76"/>
      <c r="AC33" s="76"/>
      <c r="AD33" s="76"/>
      <c r="AE33" s="76"/>
      <c r="AF33" s="76"/>
      <c r="AG33" s="76"/>
      <c r="AH33" s="82"/>
      <c r="AI33" s="82"/>
      <c r="AJ33" s="82"/>
      <c r="AK33" s="82"/>
      <c r="AL33" s="82"/>
      <c r="AM33" s="76"/>
      <c r="AN33" s="76"/>
      <c r="AO33" s="83"/>
      <c r="AP33" s="83"/>
    </row>
    <row r="34" spans="1:42" ht="23.25" customHeight="1">
      <c r="A34" s="77"/>
      <c r="B34" s="78"/>
      <c r="C34" s="79"/>
      <c r="D34" s="80"/>
      <c r="E34" s="80"/>
      <c r="F34" s="80"/>
      <c r="G34" s="82"/>
      <c r="H34" s="82"/>
      <c r="I34" s="82"/>
      <c r="J34" s="82"/>
      <c r="K34" s="82"/>
      <c r="L34" s="82"/>
      <c r="M34" s="82"/>
      <c r="N34" s="82"/>
      <c r="O34" s="76"/>
      <c r="P34" s="76"/>
      <c r="Q34" s="76"/>
      <c r="R34" s="76"/>
      <c r="S34" s="76"/>
      <c r="T34" s="76"/>
      <c r="U34" s="76"/>
      <c r="V34" s="76"/>
      <c r="W34" s="76"/>
      <c r="X34" s="76"/>
      <c r="Y34" s="76"/>
      <c r="Z34" s="76"/>
      <c r="AA34" s="76"/>
      <c r="AB34" s="76"/>
      <c r="AC34" s="76"/>
      <c r="AD34" s="76"/>
      <c r="AE34" s="76"/>
      <c r="AF34" s="76"/>
      <c r="AG34" s="76"/>
      <c r="AH34" s="82"/>
      <c r="AI34" s="82"/>
      <c r="AJ34" s="82"/>
      <c r="AK34" s="82"/>
      <c r="AL34" s="82"/>
      <c r="AM34" s="76"/>
      <c r="AN34" s="76"/>
      <c r="AO34" s="83"/>
      <c r="AP34" s="83"/>
    </row>
    <row r="35" spans="1:42" ht="9.75" customHeight="1">
      <c r="A35" s="559"/>
      <c r="B35" s="559"/>
      <c r="C35" s="559"/>
      <c r="D35" s="559"/>
      <c r="E35" s="559"/>
      <c r="F35" s="560"/>
      <c r="G35" s="76"/>
      <c r="H35" s="76"/>
      <c r="I35" s="76"/>
      <c r="J35" s="76"/>
      <c r="K35" s="75"/>
      <c r="L35" s="75"/>
      <c r="M35" s="75"/>
      <c r="N35" s="76"/>
      <c r="O35" s="75"/>
      <c r="P35" s="75"/>
      <c r="Q35" s="75"/>
      <c r="R35" s="75"/>
      <c r="S35" s="75"/>
      <c r="T35" s="75"/>
      <c r="U35" s="75"/>
      <c r="V35" s="75"/>
      <c r="W35" s="76"/>
      <c r="X35" s="76"/>
      <c r="Y35" s="75"/>
      <c r="Z35" s="75"/>
      <c r="AA35" s="75"/>
      <c r="AB35" s="75"/>
      <c r="AC35" s="75"/>
      <c r="AD35" s="75"/>
      <c r="AE35" s="75"/>
      <c r="AF35" s="75"/>
      <c r="AG35" s="75"/>
      <c r="AH35" s="75"/>
      <c r="AI35" s="75"/>
      <c r="AJ35" s="75"/>
      <c r="AK35" s="76"/>
      <c r="AL35" s="76"/>
      <c r="AM35" s="84"/>
      <c r="AN35" s="84"/>
      <c r="AO35" s="83"/>
      <c r="AP35" s="83"/>
    </row>
    <row r="36" spans="1:42" ht="23.25" customHeight="1">
      <c r="A36" s="77"/>
      <c r="B36" s="78"/>
      <c r="C36" s="79"/>
      <c r="D36" s="80"/>
      <c r="E36" s="80"/>
      <c r="F36" s="80"/>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82"/>
      <c r="AI36" s="82"/>
      <c r="AJ36" s="82"/>
      <c r="AK36" s="82"/>
      <c r="AL36" s="82"/>
      <c r="AM36" s="76"/>
      <c r="AN36" s="76"/>
      <c r="AO36" s="83"/>
      <c r="AP36" s="83"/>
    </row>
    <row r="37" spans="1:42" ht="9.75" customHeight="1">
      <c r="A37" s="559"/>
      <c r="B37" s="559"/>
      <c r="C37" s="559"/>
      <c r="D37" s="559"/>
      <c r="E37" s="559"/>
      <c r="F37" s="560"/>
      <c r="G37" s="76"/>
      <c r="H37" s="76"/>
      <c r="I37" s="76"/>
      <c r="J37" s="76"/>
      <c r="K37" s="75"/>
      <c r="L37" s="75"/>
      <c r="M37" s="75"/>
      <c r="N37" s="75"/>
      <c r="O37" s="75"/>
      <c r="P37" s="75"/>
      <c r="Q37" s="75"/>
      <c r="R37" s="75"/>
      <c r="S37" s="75"/>
      <c r="T37" s="75"/>
      <c r="U37" s="75"/>
      <c r="V37" s="75"/>
      <c r="W37" s="76"/>
      <c r="X37" s="76"/>
      <c r="Y37" s="75"/>
      <c r="Z37" s="75"/>
      <c r="AA37" s="75"/>
      <c r="AB37" s="75"/>
      <c r="AC37" s="75"/>
      <c r="AD37" s="75"/>
      <c r="AE37" s="75"/>
      <c r="AF37" s="75"/>
      <c r="AG37" s="75"/>
      <c r="AH37" s="75"/>
      <c r="AI37" s="75"/>
      <c r="AJ37" s="75"/>
      <c r="AK37" s="76"/>
      <c r="AL37" s="76"/>
      <c r="AM37" s="84"/>
      <c r="AN37" s="84"/>
      <c r="AO37" s="83"/>
      <c r="AP37" s="83"/>
    </row>
    <row r="38" spans="1:42" ht="23.25" customHeight="1">
      <c r="A38" s="77"/>
      <c r="B38" s="78"/>
      <c r="C38" s="79"/>
      <c r="D38" s="80"/>
      <c r="E38" s="80"/>
      <c r="F38" s="80"/>
      <c r="G38" s="76"/>
      <c r="H38" s="76"/>
      <c r="I38" s="76"/>
      <c r="J38" s="76"/>
      <c r="K38" s="76"/>
      <c r="L38" s="76"/>
      <c r="M38" s="76"/>
      <c r="N38" s="76"/>
      <c r="O38" s="76"/>
      <c r="P38" s="76"/>
      <c r="Q38" s="76"/>
      <c r="R38" s="76"/>
      <c r="S38" s="76"/>
      <c r="T38" s="76"/>
      <c r="U38" s="76"/>
      <c r="V38" s="76"/>
      <c r="W38" s="76"/>
      <c r="X38" s="76"/>
      <c r="Y38" s="82"/>
      <c r="Z38" s="82"/>
      <c r="AA38" s="82"/>
      <c r="AB38" s="82"/>
      <c r="AC38" s="82"/>
      <c r="AD38" s="82"/>
      <c r="AE38" s="82"/>
      <c r="AF38" s="82"/>
      <c r="AG38" s="76"/>
      <c r="AH38" s="76"/>
      <c r="AI38" s="76"/>
      <c r="AJ38" s="76"/>
      <c r="AK38" s="76"/>
      <c r="AL38" s="76"/>
      <c r="AM38" s="76"/>
      <c r="AN38" s="76"/>
      <c r="AO38" s="83"/>
      <c r="AP38" s="84"/>
    </row>
    <row r="39" spans="1:42" ht="9.75" customHeight="1">
      <c r="A39" s="561"/>
      <c r="B39" s="561"/>
      <c r="C39" s="561"/>
      <c r="D39" s="561"/>
      <c r="E39" s="561"/>
      <c r="F39" s="562"/>
      <c r="G39" s="76"/>
      <c r="H39" s="76"/>
      <c r="I39" s="76"/>
      <c r="J39" s="76"/>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6"/>
      <c r="AL39" s="76"/>
      <c r="AM39" s="81"/>
      <c r="AN39" s="81"/>
      <c r="AO39" s="81"/>
      <c r="AP39" s="81"/>
    </row>
    <row r="40" spans="1:42" ht="23.25" customHeight="1">
      <c r="A40" s="77"/>
      <c r="B40" s="78"/>
      <c r="C40" s="79"/>
      <c r="D40" s="80"/>
      <c r="E40" s="80"/>
      <c r="F40" s="80"/>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82"/>
      <c r="AI40" s="82"/>
      <c r="AJ40" s="82"/>
      <c r="AK40" s="82"/>
      <c r="AL40" s="82"/>
      <c r="AM40" s="76"/>
      <c r="AN40" s="76"/>
      <c r="AO40" s="83"/>
      <c r="AP40" s="81"/>
    </row>
    <row r="41" spans="1:42" ht="9.75" customHeight="1">
      <c r="A41" s="561"/>
      <c r="B41" s="561"/>
      <c r="C41" s="561"/>
      <c r="D41" s="561"/>
      <c r="E41" s="561"/>
      <c r="F41" s="562"/>
      <c r="G41" s="76"/>
      <c r="H41" s="76"/>
      <c r="I41" s="76"/>
      <c r="J41" s="76"/>
      <c r="K41" s="75"/>
      <c r="L41" s="75"/>
      <c r="M41" s="75"/>
      <c r="N41" s="75"/>
      <c r="O41" s="75"/>
      <c r="P41" s="75"/>
      <c r="Q41" s="75"/>
      <c r="R41" s="75"/>
      <c r="S41" s="75"/>
      <c r="T41" s="75"/>
      <c r="U41" s="75"/>
      <c r="V41" s="75"/>
      <c r="W41" s="76"/>
      <c r="X41" s="76"/>
      <c r="Y41" s="75"/>
      <c r="Z41" s="75"/>
      <c r="AA41" s="75"/>
      <c r="AB41" s="75"/>
      <c r="AC41" s="75"/>
      <c r="AD41" s="75"/>
      <c r="AE41" s="75"/>
      <c r="AF41" s="75"/>
      <c r="AG41" s="75"/>
      <c r="AH41" s="75"/>
      <c r="AI41" s="75"/>
      <c r="AJ41" s="75"/>
      <c r="AK41" s="76"/>
      <c r="AL41" s="76"/>
      <c r="AM41" s="81"/>
      <c r="AN41" s="81"/>
      <c r="AO41" s="81"/>
      <c r="AP41" s="81"/>
    </row>
    <row r="42" spans="1:42" ht="23.25" customHeight="1">
      <c r="A42" s="77"/>
      <c r="B42" s="78"/>
      <c r="C42" s="79"/>
      <c r="D42" s="80"/>
      <c r="E42" s="80"/>
      <c r="F42" s="80"/>
      <c r="G42" s="82"/>
      <c r="H42" s="82"/>
      <c r="I42" s="82"/>
      <c r="J42" s="82"/>
      <c r="K42" s="82"/>
      <c r="L42" s="82"/>
      <c r="M42" s="82"/>
      <c r="N42" s="82"/>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row>
    <row r="43" spans="1:42" ht="9.75" customHeight="1">
      <c r="A43" s="559"/>
      <c r="B43" s="559"/>
      <c r="C43" s="559"/>
      <c r="D43" s="559"/>
      <c r="E43" s="559"/>
      <c r="F43" s="560"/>
      <c r="G43" s="85"/>
      <c r="H43" s="85"/>
      <c r="I43" s="85"/>
      <c r="J43" s="85"/>
      <c r="K43" s="85"/>
      <c r="L43" s="85"/>
      <c r="M43" s="85"/>
      <c r="N43" s="85"/>
      <c r="O43" s="76"/>
      <c r="P43" s="86"/>
      <c r="Q43" s="86"/>
      <c r="R43" s="86"/>
      <c r="S43" s="86"/>
      <c r="T43" s="86"/>
      <c r="U43" s="86"/>
      <c r="V43" s="86"/>
      <c r="W43" s="76"/>
      <c r="X43" s="76"/>
      <c r="Y43" s="86"/>
      <c r="Z43" s="86"/>
      <c r="AA43" s="86"/>
      <c r="AB43" s="86"/>
      <c r="AC43" s="86"/>
      <c r="AD43" s="86"/>
      <c r="AE43" s="86"/>
      <c r="AF43" s="86"/>
      <c r="AG43" s="76"/>
      <c r="AH43" s="86"/>
      <c r="AI43" s="86"/>
      <c r="AJ43" s="86"/>
      <c r="AK43" s="86"/>
      <c r="AL43" s="86"/>
      <c r="AM43" s="76"/>
      <c r="AN43" s="76"/>
      <c r="AO43" s="76"/>
      <c r="AP43" s="76"/>
    </row>
    <row r="44" spans="1:42" ht="23.25" customHeight="1">
      <c r="A44" s="77"/>
      <c r="B44" s="78"/>
      <c r="C44" s="79"/>
      <c r="D44" s="80"/>
      <c r="E44" s="80"/>
      <c r="F44" s="80"/>
      <c r="G44" s="76"/>
      <c r="H44" s="76"/>
      <c r="I44" s="76"/>
      <c r="J44" s="76"/>
      <c r="K44" s="76"/>
      <c r="L44" s="76"/>
      <c r="M44" s="76"/>
      <c r="N44" s="76"/>
      <c r="O44" s="76"/>
      <c r="P44" s="86"/>
      <c r="Q44" s="86"/>
      <c r="R44" s="86"/>
      <c r="S44" s="86"/>
      <c r="T44" s="86"/>
      <c r="U44" s="76"/>
      <c r="V44" s="76"/>
      <c r="W44" s="76"/>
      <c r="X44" s="76"/>
      <c r="Y44" s="76"/>
      <c r="Z44" s="76"/>
      <c r="AA44" s="76"/>
      <c r="AB44" s="76"/>
      <c r="AC44" s="76"/>
      <c r="AD44" s="76"/>
      <c r="AE44" s="76"/>
      <c r="AF44" s="76"/>
      <c r="AG44" s="76"/>
      <c r="AH44" s="76"/>
      <c r="AI44" s="76"/>
      <c r="AJ44" s="76"/>
      <c r="AK44" s="76"/>
      <c r="AL44" s="76"/>
      <c r="AM44" s="76"/>
      <c r="AN44" s="76"/>
      <c r="AO44" s="76"/>
      <c r="AP44" s="76"/>
    </row>
    <row r="45" spans="1:42" ht="9.75" customHeight="1">
      <c r="A45" s="559"/>
      <c r="B45" s="559"/>
      <c r="C45" s="559"/>
      <c r="D45" s="559"/>
      <c r="E45" s="559"/>
      <c r="F45" s="560"/>
      <c r="G45" s="85"/>
      <c r="H45" s="85"/>
      <c r="I45" s="85"/>
      <c r="J45" s="85"/>
      <c r="K45" s="85"/>
      <c r="L45" s="85"/>
      <c r="M45" s="85"/>
      <c r="N45" s="85"/>
      <c r="O45" s="76"/>
      <c r="P45" s="86"/>
      <c r="Q45" s="86"/>
      <c r="R45" s="86"/>
      <c r="S45" s="86"/>
      <c r="T45" s="86"/>
      <c r="U45" s="86"/>
      <c r="V45" s="86"/>
      <c r="W45" s="76"/>
      <c r="X45" s="76"/>
      <c r="Y45" s="86"/>
      <c r="Z45" s="86"/>
      <c r="AA45" s="86"/>
      <c r="AB45" s="86"/>
      <c r="AC45" s="86"/>
      <c r="AD45" s="86"/>
      <c r="AE45" s="86"/>
      <c r="AF45" s="86"/>
      <c r="AG45" s="76"/>
      <c r="AH45" s="86"/>
      <c r="AI45" s="86"/>
      <c r="AJ45" s="86"/>
      <c r="AK45" s="86"/>
      <c r="AL45" s="86"/>
      <c r="AM45" s="76"/>
      <c r="AN45" s="76"/>
      <c r="AO45" s="76"/>
      <c r="AP45" s="76"/>
    </row>
    <row r="46" spans="1:42" ht="23.25" customHeight="1">
      <c r="A46" s="77"/>
      <c r="B46" s="78"/>
      <c r="C46" s="79"/>
      <c r="D46" s="80"/>
      <c r="E46" s="80"/>
      <c r="F46" s="80"/>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row>
    <row r="47" spans="1:42" ht="12.75" customHeight="1">
      <c r="A47" s="87"/>
      <c r="B47" s="88"/>
      <c r="C47" s="88"/>
      <c r="D47" s="88"/>
      <c r="E47" s="88"/>
      <c r="F47" s="89"/>
      <c r="G47" s="90"/>
      <c r="H47" s="90"/>
      <c r="I47" s="90"/>
      <c r="J47" s="91"/>
      <c r="K47" s="91"/>
      <c r="L47" s="91"/>
      <c r="M47" s="91"/>
      <c r="N47" s="91"/>
      <c r="O47" s="91" t="s">
        <v>38</v>
      </c>
      <c r="P47" s="91"/>
      <c r="Q47" s="91"/>
      <c r="R47" s="92" t="s">
        <v>38</v>
      </c>
      <c r="S47" s="92"/>
      <c r="T47" s="92"/>
      <c r="U47" s="92"/>
      <c r="V47" s="92"/>
      <c r="W47" s="92"/>
      <c r="X47" s="92"/>
      <c r="Y47" s="92"/>
      <c r="Z47" s="92"/>
      <c r="AA47" s="92"/>
      <c r="AB47" s="92"/>
      <c r="AC47" s="92"/>
      <c r="AD47" s="92"/>
      <c r="AE47" s="92"/>
      <c r="AF47" s="92"/>
      <c r="AG47" s="92"/>
      <c r="AH47" s="92"/>
      <c r="AI47" s="92"/>
      <c r="AJ47" s="92"/>
      <c r="AK47" s="91"/>
      <c r="AL47" s="91"/>
      <c r="AM47" s="93"/>
      <c r="AN47" s="93"/>
      <c r="AO47" s="93"/>
      <c r="AP47" s="93"/>
    </row>
    <row r="48" spans="1:42" ht="12.75" customHeight="1">
      <c r="A48" s="72"/>
      <c r="B48" s="91"/>
      <c r="C48" s="91"/>
      <c r="D48" s="94"/>
      <c r="E48" s="91"/>
      <c r="F48" s="92"/>
      <c r="G48" s="90"/>
      <c r="H48" s="95"/>
      <c r="I48" s="90"/>
      <c r="J48" s="96" t="s">
        <v>39</v>
      </c>
      <c r="K48" s="97"/>
      <c r="L48" s="97"/>
      <c r="M48" s="97"/>
      <c r="N48" s="97"/>
      <c r="O48" s="97"/>
      <c r="P48" s="97"/>
      <c r="Q48" s="89"/>
      <c r="R48" s="89"/>
      <c r="S48" s="89"/>
      <c r="T48" s="89"/>
      <c r="U48" s="98"/>
      <c r="V48" s="92"/>
      <c r="W48" s="99" t="s">
        <v>40</v>
      </c>
      <c r="X48" s="100"/>
      <c r="Y48" s="101"/>
      <c r="Z48" s="92"/>
      <c r="AA48" s="92"/>
      <c r="AB48" s="92"/>
      <c r="AC48" s="92"/>
      <c r="AD48" s="92"/>
      <c r="AE48" s="92"/>
      <c r="AF48" s="92"/>
      <c r="AG48" s="92"/>
      <c r="AH48" s="92"/>
      <c r="AI48" s="102"/>
      <c r="AJ48" s="103"/>
      <c r="AK48" s="103" t="s">
        <v>41</v>
      </c>
      <c r="AL48" s="91"/>
      <c r="AM48" s="93"/>
      <c r="AN48" s="89"/>
    </row>
    <row r="49" spans="1:40">
      <c r="A49" s="104"/>
      <c r="B49" s="91"/>
      <c r="C49" s="91"/>
      <c r="D49" s="91"/>
      <c r="E49" s="91"/>
      <c r="F49" s="14"/>
      <c r="G49" s="91"/>
      <c r="H49" s="14"/>
      <c r="I49" s="91"/>
      <c r="J49" s="97"/>
      <c r="K49" s="97"/>
      <c r="L49" s="97"/>
      <c r="M49" s="97"/>
      <c r="N49" s="97"/>
      <c r="O49" s="97"/>
      <c r="P49" s="97"/>
      <c r="Q49" s="14"/>
      <c r="R49" s="14"/>
      <c r="S49" s="14"/>
      <c r="T49" s="14"/>
      <c r="U49" s="14"/>
      <c r="V49" s="14"/>
      <c r="W49" s="100"/>
      <c r="X49" s="100"/>
      <c r="Y49" s="14" t="s">
        <v>38</v>
      </c>
      <c r="Z49" s="14"/>
      <c r="AA49" s="14"/>
      <c r="AB49" s="14" t="s">
        <v>38</v>
      </c>
      <c r="AC49" s="89" t="s">
        <v>38</v>
      </c>
      <c r="AD49" s="89" t="s">
        <v>38</v>
      </c>
      <c r="AE49" s="14"/>
      <c r="AF49" s="14" t="s">
        <v>38</v>
      </c>
      <c r="AG49" s="14"/>
      <c r="AH49" s="89" t="s">
        <v>38</v>
      </c>
      <c r="AI49" s="90"/>
      <c r="AJ49" s="90"/>
      <c r="AK49" s="90" t="s">
        <v>38</v>
      </c>
      <c r="AL49" s="89" t="s">
        <v>38</v>
      </c>
      <c r="AM49" s="90"/>
      <c r="AN49" s="14"/>
    </row>
    <row r="50" spans="1:40">
      <c r="A50" s="72"/>
      <c r="B50" s="91"/>
      <c r="C50" s="91"/>
      <c r="D50" s="94"/>
      <c r="E50" s="14"/>
      <c r="F50" s="14"/>
      <c r="G50" s="90"/>
      <c r="H50" s="105"/>
      <c r="I50" s="90"/>
      <c r="J50" s="99" t="s">
        <v>42</v>
      </c>
      <c r="K50" s="106"/>
      <c r="L50" s="100"/>
      <c r="M50" s="100"/>
      <c r="N50" s="100"/>
      <c r="O50" s="100"/>
      <c r="P50" s="100"/>
      <c r="Q50" s="89"/>
      <c r="R50" s="89"/>
      <c r="S50" s="89"/>
      <c r="T50" s="89"/>
      <c r="U50" s="107"/>
      <c r="V50" s="14"/>
      <c r="W50" s="99" t="s">
        <v>43</v>
      </c>
      <c r="X50" s="100"/>
      <c r="Y50" s="14"/>
      <c r="Z50" s="14"/>
      <c r="AA50" s="14"/>
      <c r="AB50" s="89"/>
      <c r="AC50" s="89"/>
      <c r="AD50" s="14"/>
      <c r="AE50" s="14"/>
      <c r="AF50" s="14"/>
      <c r="AG50" s="14"/>
      <c r="AH50" s="89"/>
      <c r="AI50" s="108"/>
      <c r="AJ50" s="90"/>
      <c r="AK50" s="103" t="s">
        <v>44</v>
      </c>
      <c r="AL50" s="14"/>
      <c r="AM50" s="90"/>
      <c r="AN50" s="89"/>
    </row>
    <row r="52" spans="1:40">
      <c r="H52" s="109"/>
      <c r="J52" s="110" t="s">
        <v>45</v>
      </c>
      <c r="U52" s="111"/>
      <c r="W52" s="99" t="s">
        <v>46</v>
      </c>
    </row>
  </sheetData>
  <mergeCells count="28">
    <mergeCell ref="A28:F28"/>
    <mergeCell ref="A1:AQ1"/>
    <mergeCell ref="P6:Z6"/>
    <mergeCell ref="C9:D9"/>
    <mergeCell ref="G10:J10"/>
    <mergeCell ref="K10:N10"/>
    <mergeCell ref="O10:R10"/>
    <mergeCell ref="S10:V10"/>
    <mergeCell ref="W10:Z10"/>
    <mergeCell ref="AA10:AD10"/>
    <mergeCell ref="AE10:AH10"/>
    <mergeCell ref="AM10:AP10"/>
    <mergeCell ref="A32:F32"/>
    <mergeCell ref="A41:F41"/>
    <mergeCell ref="A43:F43"/>
    <mergeCell ref="A45:F45"/>
    <mergeCell ref="AI10:AL10"/>
    <mergeCell ref="A14:F14"/>
    <mergeCell ref="A30:F30"/>
    <mergeCell ref="A35:F35"/>
    <mergeCell ref="A37:F37"/>
    <mergeCell ref="A39:F39"/>
    <mergeCell ref="A16:F16"/>
    <mergeCell ref="A18:F18"/>
    <mergeCell ref="A20:F20"/>
    <mergeCell ref="A22:F22"/>
    <mergeCell ref="A24:F24"/>
    <mergeCell ref="A26:F26"/>
  </mergeCells>
  <phoneticPr fontId="22" type="noConversion"/>
  <pageMargins left="0.14285714285714285" right="0.13095238095238096" top="0.59055118110236227" bottom="0.59055118110236227" header="0.51181102362204722" footer="0.51181102362204722"/>
  <pageSetup paperSize="9" scale="80" orientation="landscape" r:id="rId1"/>
  <headerFooter alignWithMargins="0">
    <oddFooter>&amp;C&amp;F/&amp;A&amp;R&amp;P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H42"/>
  <sheetViews>
    <sheetView tabSelected="1" view="pageBreakPreview" topLeftCell="A7" zoomScale="85" zoomScaleNormal="100" zoomScaleSheetLayoutView="85" workbookViewId="0">
      <selection activeCell="A27" sqref="A27"/>
    </sheetView>
  </sheetViews>
  <sheetFormatPr baseColWidth="10" defaultColWidth="11.21875" defaultRowHeight="13.2"/>
  <cols>
    <col min="1" max="1" width="11.21875" style="27"/>
    <col min="2" max="2" width="55.33203125" style="27" customWidth="1"/>
    <col min="3" max="3" width="10.44140625" style="28" customWidth="1"/>
    <col min="4" max="4" width="11.21875" style="44" customWidth="1"/>
    <col min="5" max="8" width="11.21875" style="27" customWidth="1"/>
    <col min="9" max="16384" width="11.21875" style="27"/>
  </cols>
  <sheetData>
    <row r="1" spans="1:8" ht="24.75" customHeight="1">
      <c r="A1" s="573" t="s">
        <v>144</v>
      </c>
      <c r="B1" s="574"/>
      <c r="C1" s="574"/>
      <c r="D1" s="574"/>
      <c r="E1" s="574"/>
      <c r="F1" s="574"/>
      <c r="G1" s="574"/>
      <c r="H1" s="575"/>
    </row>
    <row r="2" spans="1:8" ht="18" customHeight="1" thickBot="1">
      <c r="A2" s="576"/>
      <c r="B2" s="577"/>
      <c r="C2" s="577"/>
      <c r="D2" s="577"/>
      <c r="E2" s="577"/>
      <c r="F2" s="577"/>
      <c r="G2" s="577"/>
      <c r="H2" s="578"/>
    </row>
    <row r="3" spans="1:8">
      <c r="D3" s="29"/>
    </row>
    <row r="4" spans="1:8" ht="12.75" customHeight="1">
      <c r="A4" s="584" t="s">
        <v>77</v>
      </c>
      <c r="B4" s="584"/>
      <c r="C4" s="584"/>
      <c r="D4" s="584"/>
      <c r="E4" s="584"/>
      <c r="F4" s="584"/>
      <c r="G4" s="584"/>
      <c r="H4" s="584"/>
    </row>
    <row r="5" spans="1:8" ht="30" customHeight="1">
      <c r="A5" s="584" t="s">
        <v>68</v>
      </c>
      <c r="B5" s="584"/>
      <c r="C5" s="584"/>
      <c r="D5" s="584"/>
      <c r="E5" s="584"/>
      <c r="F5" s="584"/>
      <c r="G5" s="584"/>
      <c r="H5" s="584"/>
    </row>
    <row r="6" spans="1:8" ht="7.05" customHeight="1">
      <c r="A6" s="114"/>
      <c r="B6" s="114"/>
      <c r="C6" s="114"/>
      <c r="D6" s="114"/>
    </row>
    <row r="7" spans="1:8" ht="15.6">
      <c r="A7" s="579" t="s">
        <v>86</v>
      </c>
      <c r="B7" s="579"/>
      <c r="C7" s="30"/>
      <c r="D7" s="31"/>
    </row>
    <row r="8" spans="1:8" ht="13.8">
      <c r="A8" s="113"/>
      <c r="B8" s="113"/>
      <c r="C8" s="193" t="s">
        <v>53</v>
      </c>
      <c r="D8" s="193" t="s">
        <v>54</v>
      </c>
      <c r="E8" s="193" t="s">
        <v>66</v>
      </c>
      <c r="F8" s="193" t="s">
        <v>55</v>
      </c>
      <c r="G8" s="193" t="s">
        <v>56</v>
      </c>
      <c r="H8" s="193" t="s">
        <v>57</v>
      </c>
    </row>
    <row r="9" spans="1:8" ht="20.399999999999999">
      <c r="B9" s="125" t="s">
        <v>63</v>
      </c>
      <c r="C9" s="193" t="s">
        <v>47</v>
      </c>
      <c r="D9" s="193" t="s">
        <v>48</v>
      </c>
      <c r="E9" s="193" t="s">
        <v>49</v>
      </c>
      <c r="F9" s="193" t="s">
        <v>52</v>
      </c>
      <c r="G9" s="193" t="s">
        <v>51</v>
      </c>
      <c r="H9" s="193" t="s">
        <v>50</v>
      </c>
    </row>
    <row r="10" spans="1:8" ht="12.75" customHeight="1">
      <c r="B10" s="125" t="s">
        <v>59</v>
      </c>
      <c r="C10" s="195">
        <v>500</v>
      </c>
      <c r="D10" s="195">
        <v>700</v>
      </c>
      <c r="E10" s="195">
        <v>900</v>
      </c>
      <c r="F10" s="195">
        <v>1100</v>
      </c>
      <c r="G10" s="195">
        <v>1300</v>
      </c>
      <c r="H10" s="195">
        <v>1500</v>
      </c>
    </row>
    <row r="11" spans="1:8" ht="12.75" customHeight="1" thickBot="1">
      <c r="A11" s="32"/>
      <c r="B11" s="126" t="s">
        <v>60</v>
      </c>
      <c r="C11" s="195">
        <f>C10*245</f>
        <v>122500</v>
      </c>
      <c r="D11" s="195">
        <f t="shared" ref="D11:H11" si="0">D10*245</f>
        <v>171500</v>
      </c>
      <c r="E11" s="195">
        <f t="shared" si="0"/>
        <v>220500</v>
      </c>
      <c r="F11" s="195">
        <f t="shared" si="0"/>
        <v>269500</v>
      </c>
      <c r="G11" s="195">
        <f t="shared" si="0"/>
        <v>318500</v>
      </c>
      <c r="H11" s="195">
        <f t="shared" si="0"/>
        <v>367500</v>
      </c>
    </row>
    <row r="12" spans="1:8" ht="20.100000000000001" customHeight="1" thickBot="1">
      <c r="A12" s="580" t="s">
        <v>88</v>
      </c>
      <c r="B12" s="581"/>
      <c r="C12" s="160"/>
      <c r="D12" s="127"/>
      <c r="E12" s="127"/>
      <c r="F12" s="127"/>
      <c r="G12" s="127"/>
      <c r="H12" s="127"/>
    </row>
    <row r="13" spans="1:8" s="33" customFormat="1" ht="18.75" customHeight="1" thickBot="1">
      <c r="A13" s="162" t="s">
        <v>166</v>
      </c>
      <c r="B13" s="163"/>
      <c r="C13" s="161"/>
      <c r="D13" s="128"/>
      <c r="E13" s="128"/>
      <c r="F13" s="128"/>
      <c r="G13" s="128"/>
      <c r="H13" s="128"/>
    </row>
    <row r="14" spans="1:8" s="33" customFormat="1" ht="13.8" thickBot="1">
      <c r="C14" s="34"/>
      <c r="D14" s="34"/>
      <c r="E14" s="34"/>
      <c r="F14" s="34"/>
      <c r="G14" s="34"/>
      <c r="H14" s="34"/>
    </row>
    <row r="15" spans="1:8" ht="13.8" thickBot="1">
      <c r="A15" s="35" t="s">
        <v>19</v>
      </c>
      <c r="B15" s="36"/>
      <c r="C15" s="119">
        <f>'A11 H3 Frais de personnel '!L25</f>
        <v>0</v>
      </c>
      <c r="D15" s="119">
        <f>'A11 H3 Frais de personnel '!M25</f>
        <v>0</v>
      </c>
      <c r="E15" s="119">
        <f>'A11 H3 Frais de personnel '!N25</f>
        <v>0</v>
      </c>
      <c r="F15" s="119">
        <f>'A11 H3 Frais de personnel '!O25</f>
        <v>0</v>
      </c>
      <c r="G15" s="119">
        <f>'A11 H3 Frais de personnel '!P25</f>
        <v>0</v>
      </c>
      <c r="H15" s="119">
        <f>'A11 H3 Frais de personnel '!Q25</f>
        <v>0</v>
      </c>
    </row>
    <row r="16" spans="1:8" ht="13.8" thickBot="1">
      <c r="A16" s="35"/>
      <c r="B16" s="36"/>
      <c r="C16" s="37"/>
      <c r="D16" s="37"/>
      <c r="E16" s="37"/>
      <c r="F16" s="37"/>
      <c r="G16" s="37"/>
      <c r="H16" s="37"/>
    </row>
    <row r="17" spans="1:8" ht="13.8" thickBot="1">
      <c r="A17" s="35" t="s">
        <v>20</v>
      </c>
      <c r="B17" s="36"/>
      <c r="C17" s="119">
        <f>'A9 H3 Frais Exploitation'!C31</f>
        <v>0</v>
      </c>
      <c r="D17" s="119">
        <f>'A9 H3 Frais Exploitation'!D31</f>
        <v>0</v>
      </c>
      <c r="E17" s="119">
        <f>'A9 H3 Frais Exploitation'!E31</f>
        <v>0</v>
      </c>
      <c r="F17" s="119">
        <f>'A9 H3 Frais Exploitation'!F31</f>
        <v>0</v>
      </c>
      <c r="G17" s="119">
        <f>'A9 H3 Frais Exploitation'!G31</f>
        <v>0</v>
      </c>
      <c r="H17" s="119">
        <f>'A9 H3 Frais Exploitation'!H31</f>
        <v>0</v>
      </c>
    </row>
    <row r="18" spans="1:8" ht="13.8" thickBot="1">
      <c r="A18" s="35"/>
      <c r="B18" s="36"/>
      <c r="C18" s="37"/>
      <c r="D18" s="37"/>
      <c r="E18" s="37"/>
      <c r="F18" s="37"/>
      <c r="G18" s="37"/>
      <c r="H18" s="37"/>
    </row>
    <row r="19" spans="1:8" ht="13.8" thickBot="1">
      <c r="A19" s="35" t="s">
        <v>21</v>
      </c>
      <c r="B19" s="36"/>
      <c r="C19" s="120">
        <f>'A10 H3 Investissements '!C31</f>
        <v>0</v>
      </c>
      <c r="D19" s="120">
        <f>'A10 H3 Investissements '!D31</f>
        <v>0</v>
      </c>
      <c r="E19" s="120">
        <f>'A10 H3 Investissements '!E31</f>
        <v>0</v>
      </c>
      <c r="F19" s="120">
        <f>'A10 H3 Investissements '!F31</f>
        <v>0</v>
      </c>
      <c r="G19" s="120">
        <f>'A10 H3 Investissements '!G31</f>
        <v>0</v>
      </c>
      <c r="H19" s="120">
        <f>'A10 H3 Investissements '!H31</f>
        <v>0</v>
      </c>
    </row>
    <row r="20" spans="1:8" ht="13.8" thickBot="1">
      <c r="A20" s="35"/>
      <c r="B20" s="36"/>
      <c r="C20" s="38"/>
      <c r="D20" s="38"/>
      <c r="E20" s="38"/>
      <c r="F20" s="38"/>
      <c r="G20" s="38"/>
      <c r="H20" s="38"/>
    </row>
    <row r="21" spans="1:8" ht="33" customHeight="1" thickBot="1">
      <c r="A21" s="582" t="s">
        <v>89</v>
      </c>
      <c r="B21" s="583"/>
      <c r="C21" s="129"/>
      <c r="D21" s="129"/>
      <c r="E21" s="129"/>
      <c r="F21" s="129"/>
      <c r="G21" s="129"/>
      <c r="H21" s="129"/>
    </row>
    <row r="22" spans="1:8" ht="13.8" thickBot="1">
      <c r="A22" s="571"/>
      <c r="B22" s="572"/>
      <c r="C22" s="39"/>
      <c r="D22" s="39"/>
      <c r="E22" s="39"/>
      <c r="F22" s="39"/>
      <c r="G22" s="39"/>
      <c r="H22" s="39"/>
    </row>
    <row r="23" spans="1:8" ht="13.8" thickBot="1">
      <c r="A23" s="35" t="s">
        <v>26</v>
      </c>
      <c r="B23" s="36"/>
      <c r="C23" s="130"/>
      <c r="D23" s="130"/>
      <c r="E23" s="130"/>
      <c r="F23" s="130"/>
      <c r="G23" s="130"/>
      <c r="H23" s="130"/>
    </row>
    <row r="24" spans="1:8" ht="13.8" thickBot="1">
      <c r="A24" s="35"/>
      <c r="B24" s="36"/>
      <c r="C24" s="40"/>
      <c r="D24" s="40"/>
      <c r="E24" s="40"/>
      <c r="F24" s="40"/>
      <c r="G24" s="40"/>
      <c r="H24" s="40"/>
    </row>
    <row r="25" spans="1:8" ht="13.8" thickBot="1">
      <c r="A25" s="35" t="s">
        <v>23</v>
      </c>
      <c r="B25" s="36"/>
      <c r="C25" s="119">
        <f>(C15+C17+C19+C21+C23)</f>
        <v>0</v>
      </c>
      <c r="D25" s="119">
        <f t="shared" ref="D25:H25" si="1">(D15+D17+D19+D21+D23)</f>
        <v>0</v>
      </c>
      <c r="E25" s="119">
        <f t="shared" si="1"/>
        <v>0</v>
      </c>
      <c r="F25" s="119">
        <f t="shared" si="1"/>
        <v>0</v>
      </c>
      <c r="G25" s="119">
        <f t="shared" si="1"/>
        <v>0</v>
      </c>
      <c r="H25" s="119">
        <f t="shared" si="1"/>
        <v>0</v>
      </c>
    </row>
    <row r="26" spans="1:8" ht="13.8" thickBot="1">
      <c r="A26" s="41"/>
      <c r="C26" s="42"/>
      <c r="D26" s="42"/>
      <c r="E26" s="42"/>
      <c r="F26" s="42"/>
      <c r="G26" s="42"/>
      <c r="H26" s="42"/>
    </row>
    <row r="27" spans="1:8" s="41" customFormat="1" ht="16.2" customHeight="1" thickBot="1">
      <c r="A27" s="516" t="s">
        <v>228</v>
      </c>
      <c r="B27" s="517"/>
      <c r="C27" s="130">
        <f t="shared" ref="C27:H27" si="2">C29+C31</f>
        <v>0</v>
      </c>
      <c r="D27" s="130">
        <f t="shared" si="2"/>
        <v>0</v>
      </c>
      <c r="E27" s="130">
        <f t="shared" si="2"/>
        <v>0</v>
      </c>
      <c r="F27" s="130">
        <f t="shared" si="2"/>
        <v>0</v>
      </c>
      <c r="G27" s="130">
        <f t="shared" si="2"/>
        <v>0</v>
      </c>
      <c r="H27" s="130">
        <f t="shared" si="2"/>
        <v>0</v>
      </c>
    </row>
    <row r="28" spans="1:8" ht="12.45" customHeight="1" thickBot="1">
      <c r="A28" s="514"/>
      <c r="B28" s="514"/>
      <c r="C28" s="515"/>
      <c r="D28" s="515"/>
      <c r="E28" s="515"/>
      <c r="F28" s="515"/>
      <c r="G28" s="515"/>
      <c r="H28" s="515"/>
    </row>
    <row r="29" spans="1:8" s="41" customFormat="1" ht="13.8" thickBot="1">
      <c r="A29" s="493" t="s">
        <v>227</v>
      </c>
      <c r="B29" s="494"/>
      <c r="C29" s="158"/>
      <c r="D29" s="158"/>
      <c r="E29" s="158"/>
      <c r="F29" s="158"/>
      <c r="G29" s="158"/>
      <c r="H29" s="158"/>
    </row>
    <row r="30" spans="1:8" ht="13.8" thickBot="1">
      <c r="A30" s="495"/>
      <c r="B30" s="495"/>
      <c r="C30" s="43"/>
      <c r="D30" s="43"/>
      <c r="E30" s="43"/>
      <c r="F30" s="43"/>
      <c r="G30" s="43"/>
      <c r="H30" s="43"/>
    </row>
    <row r="31" spans="1:8" s="41" customFormat="1" ht="13.8" thickBot="1">
      <c r="A31" s="493" t="s">
        <v>24</v>
      </c>
      <c r="B31" s="494"/>
      <c r="C31" s="159">
        <f t="shared" ref="C31:H31" si="3">C25+C29</f>
        <v>0</v>
      </c>
      <c r="D31" s="159">
        <f t="shared" si="3"/>
        <v>0</v>
      </c>
      <c r="E31" s="159">
        <f t="shared" si="3"/>
        <v>0</v>
      </c>
      <c r="F31" s="159">
        <f t="shared" si="3"/>
        <v>0</v>
      </c>
      <c r="G31" s="159">
        <f t="shared" si="3"/>
        <v>0</v>
      </c>
      <c r="H31" s="159">
        <f t="shared" si="3"/>
        <v>0</v>
      </c>
    </row>
    <row r="32" spans="1:8">
      <c r="A32" s="495"/>
      <c r="B32" s="495"/>
    </row>
    <row r="33" spans="1:6" ht="7.5" customHeight="1" thickBot="1"/>
    <row r="34" spans="1:6" ht="13.8" thickBot="1">
      <c r="A34" s="131"/>
      <c r="B34" s="9" t="s">
        <v>74</v>
      </c>
      <c r="C34" s="27"/>
      <c r="D34" s="45"/>
      <c r="F34" s="46"/>
    </row>
    <row r="35" spans="1:6" ht="13.8" thickBot="1">
      <c r="A35" s="10"/>
      <c r="B35" s="9" t="s">
        <v>64</v>
      </c>
      <c r="C35" s="27"/>
      <c r="F35" s="46"/>
    </row>
    <row r="36" spans="1:6">
      <c r="D36" s="47"/>
      <c r="F36" s="46"/>
    </row>
    <row r="37" spans="1:6">
      <c r="A37" s="48"/>
      <c r="B37" s="49"/>
      <c r="F37" s="50"/>
    </row>
    <row r="38" spans="1:6">
      <c r="D38" s="47"/>
      <c r="F38" s="46"/>
    </row>
    <row r="39" spans="1:6">
      <c r="F39" s="46"/>
    </row>
    <row r="40" spans="1:6">
      <c r="F40" s="46"/>
    </row>
    <row r="41" spans="1:6">
      <c r="F41" s="50"/>
    </row>
    <row r="42" spans="1:6">
      <c r="F42" s="46"/>
    </row>
  </sheetData>
  <mergeCells count="7">
    <mergeCell ref="A22:B22"/>
    <mergeCell ref="A1:H2"/>
    <mergeCell ref="A7:B7"/>
    <mergeCell ref="A12:B12"/>
    <mergeCell ref="A21:B21"/>
    <mergeCell ref="A4:H4"/>
    <mergeCell ref="A5:H5"/>
  </mergeCells>
  <phoneticPr fontId="22" type="noConversion"/>
  <pageMargins left="0.78740157480314965" right="0.78740157480314965" top="0.59055118110236227" bottom="0.59055118110236227" header="0.51181102362204722" footer="0.51181102362204722"/>
  <pageSetup paperSize="9" scale="98" orientation="landscape" r:id="rId1"/>
  <headerFooter alignWithMargins="0">
    <oddFooter>&amp;C&amp;F/&amp;A&amp;R&amp;P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H41"/>
  <sheetViews>
    <sheetView view="pageBreakPreview" topLeftCell="A25" zoomScaleNormal="85" zoomScaleSheetLayoutView="100" zoomScalePageLayoutView="85" workbookViewId="0">
      <selection activeCell="A33" sqref="A33:B33"/>
    </sheetView>
  </sheetViews>
  <sheetFormatPr baseColWidth="10" defaultRowHeight="13.2"/>
  <cols>
    <col min="1" max="1" width="9.21875" style="196" customWidth="1"/>
    <col min="2" max="2" width="73.77734375" style="11" customWidth="1"/>
    <col min="3" max="3" width="15.44140625" style="148" customWidth="1"/>
    <col min="4" max="4" width="15.21875" customWidth="1"/>
    <col min="5" max="8" width="13.21875" customWidth="1"/>
  </cols>
  <sheetData>
    <row r="1" spans="1:8" ht="63.75" customHeight="1" thickBot="1">
      <c r="A1" s="586" t="s">
        <v>145</v>
      </c>
      <c r="B1" s="587"/>
      <c r="C1" s="587"/>
      <c r="D1" s="587"/>
      <c r="E1" s="587"/>
      <c r="F1" s="587"/>
      <c r="G1" s="587"/>
      <c r="H1" s="588"/>
    </row>
    <row r="2" spans="1:8" ht="15">
      <c r="B2" s="1" t="s">
        <v>86</v>
      </c>
    </row>
    <row r="3" spans="1:8" ht="19.05" customHeight="1">
      <c r="B3"/>
      <c r="C3" s="193" t="s">
        <v>53</v>
      </c>
      <c r="D3" s="193" t="s">
        <v>54</v>
      </c>
      <c r="E3" s="193" t="s">
        <v>66</v>
      </c>
      <c r="F3" s="193" t="s">
        <v>55</v>
      </c>
      <c r="G3" s="193" t="s">
        <v>56</v>
      </c>
      <c r="H3" s="193" t="s">
        <v>57</v>
      </c>
    </row>
    <row r="4" spans="1:8" ht="18.600000000000001" customHeight="1">
      <c r="B4" s="150" t="s">
        <v>58</v>
      </c>
      <c r="C4" s="193" t="s">
        <v>47</v>
      </c>
      <c r="D4" s="193" t="s">
        <v>48</v>
      </c>
      <c r="E4" s="193" t="s">
        <v>49</v>
      </c>
      <c r="F4" s="193" t="s">
        <v>52</v>
      </c>
      <c r="G4" s="193" t="s">
        <v>51</v>
      </c>
      <c r="H4" s="193" t="s">
        <v>50</v>
      </c>
    </row>
    <row r="5" spans="1:8" ht="18.600000000000001" customHeight="1">
      <c r="B5" s="151" t="s">
        <v>59</v>
      </c>
      <c r="C5" s="195">
        <v>500</v>
      </c>
      <c r="D5" s="195">
        <v>700</v>
      </c>
      <c r="E5" s="195">
        <v>900</v>
      </c>
      <c r="F5" s="195">
        <v>1100</v>
      </c>
      <c r="G5" s="195">
        <v>1300</v>
      </c>
      <c r="H5" s="195">
        <v>1500</v>
      </c>
    </row>
    <row r="6" spans="1:8" ht="18.600000000000001" customHeight="1">
      <c r="B6" s="151" t="s">
        <v>60</v>
      </c>
      <c r="C6" s="211">
        <f>C5*245</f>
        <v>122500</v>
      </c>
      <c r="D6" s="211">
        <f t="shared" ref="D6:H6" si="0">D5*245</f>
        <v>171500</v>
      </c>
      <c r="E6" s="211">
        <f t="shared" si="0"/>
        <v>220500</v>
      </c>
      <c r="F6" s="211">
        <f t="shared" si="0"/>
        <v>269500</v>
      </c>
      <c r="G6" s="211">
        <f t="shared" si="0"/>
        <v>318500</v>
      </c>
      <c r="H6" s="211">
        <f t="shared" si="0"/>
        <v>367500</v>
      </c>
    </row>
    <row r="7" spans="1:8" ht="21" customHeight="1">
      <c r="B7" s="585" t="s">
        <v>100</v>
      </c>
      <c r="C7" s="585"/>
      <c r="D7" s="585"/>
      <c r="E7" s="585"/>
      <c r="F7" s="585"/>
      <c r="G7" s="585"/>
      <c r="H7" s="585"/>
    </row>
    <row r="8" spans="1:8" ht="23.55" customHeight="1">
      <c r="B8" s="212" t="s">
        <v>82</v>
      </c>
      <c r="C8" s="213"/>
      <c r="D8" s="213"/>
      <c r="E8" s="213"/>
      <c r="F8" s="213"/>
      <c r="G8" s="213"/>
      <c r="H8" s="213"/>
    </row>
    <row r="9" spans="1:8" ht="23.55" customHeight="1">
      <c r="B9" s="212" t="s">
        <v>81</v>
      </c>
      <c r="C9" s="213"/>
      <c r="D9" s="213"/>
      <c r="E9" s="213"/>
      <c r="F9" s="213"/>
      <c r="G9" s="213"/>
      <c r="H9" s="213"/>
    </row>
    <row r="10" spans="1:8" ht="65.25" customHeight="1">
      <c r="B10" s="4" t="s">
        <v>92</v>
      </c>
      <c r="C10" s="153"/>
      <c r="D10" s="153"/>
      <c r="E10" s="153"/>
      <c r="F10" s="153"/>
      <c r="G10" s="153"/>
      <c r="H10" s="153"/>
    </row>
    <row r="11" spans="1:8" ht="30" customHeight="1">
      <c r="B11" s="4" t="s">
        <v>25</v>
      </c>
      <c r="C11" s="153"/>
      <c r="D11" s="153"/>
      <c r="E11" s="153"/>
      <c r="F11" s="153"/>
      <c r="G11" s="153"/>
      <c r="H11" s="153"/>
    </row>
    <row r="12" spans="1:8" ht="18" customHeight="1">
      <c r="B12" s="3" t="s">
        <v>0</v>
      </c>
      <c r="C12" s="152"/>
      <c r="D12" s="152"/>
      <c r="E12" s="152"/>
      <c r="F12" s="152"/>
      <c r="G12" s="152"/>
      <c r="H12" s="152"/>
    </row>
    <row r="13" spans="1:8" ht="31.05" customHeight="1">
      <c r="B13" s="214" t="s">
        <v>71</v>
      </c>
      <c r="C13" s="153"/>
      <c r="D13" s="153"/>
      <c r="E13" s="153"/>
      <c r="F13" s="153"/>
      <c r="G13" s="153"/>
      <c r="H13" s="153"/>
    </row>
    <row r="14" spans="1:8" ht="18" customHeight="1">
      <c r="B14" s="214" t="s">
        <v>95</v>
      </c>
      <c r="C14" s="153"/>
      <c r="D14" s="153"/>
      <c r="E14" s="153"/>
      <c r="F14" s="153"/>
      <c r="G14" s="153"/>
      <c r="H14" s="153"/>
    </row>
    <row r="15" spans="1:8" ht="29.25" customHeight="1">
      <c r="B15" s="214" t="s">
        <v>1</v>
      </c>
      <c r="C15" s="152"/>
      <c r="D15" s="152"/>
      <c r="E15" s="152"/>
      <c r="F15" s="152"/>
      <c r="G15" s="152"/>
      <c r="H15" s="152"/>
    </row>
    <row r="16" spans="1:8" ht="18" customHeight="1">
      <c r="B16" s="214" t="s">
        <v>72</v>
      </c>
      <c r="C16" s="154"/>
      <c r="D16" s="154"/>
      <c r="E16" s="154"/>
      <c r="F16" s="154"/>
      <c r="G16" s="154"/>
      <c r="H16" s="154"/>
    </row>
    <row r="17" spans="2:8">
      <c r="B17" s="214" t="s">
        <v>96</v>
      </c>
      <c r="C17" s="155"/>
      <c r="D17" s="155"/>
      <c r="E17" s="155"/>
      <c r="F17" s="155"/>
      <c r="G17" s="155"/>
      <c r="H17" s="155"/>
    </row>
    <row r="18" spans="2:8" ht="18" customHeight="1">
      <c r="B18" s="214" t="s">
        <v>67</v>
      </c>
      <c r="C18" s="154"/>
      <c r="D18" s="154"/>
      <c r="E18" s="154"/>
      <c r="F18" s="154"/>
      <c r="G18" s="154"/>
      <c r="H18" s="154"/>
    </row>
    <row r="19" spans="2:8" ht="18" customHeight="1">
      <c r="B19" s="214" t="s">
        <v>2</v>
      </c>
      <c r="C19" s="154"/>
      <c r="D19" s="154"/>
      <c r="E19" s="154"/>
      <c r="F19" s="154"/>
      <c r="G19" s="154"/>
      <c r="H19" s="154"/>
    </row>
    <row r="20" spans="2:8" ht="40.049999999999997" customHeight="1">
      <c r="B20" s="214" t="s">
        <v>97</v>
      </c>
      <c r="C20" s="153"/>
      <c r="D20" s="153"/>
      <c r="E20" s="153"/>
      <c r="F20" s="153"/>
      <c r="G20" s="153"/>
      <c r="H20" s="153"/>
    </row>
    <row r="21" spans="2:8" ht="50.25" customHeight="1">
      <c r="B21" s="214" t="s">
        <v>98</v>
      </c>
      <c r="C21" s="152"/>
      <c r="D21" s="152"/>
      <c r="E21" s="152"/>
      <c r="F21" s="152"/>
      <c r="G21" s="152"/>
      <c r="H21" s="152"/>
    </row>
    <row r="22" spans="2:8" ht="18" customHeight="1">
      <c r="B22" s="5" t="s">
        <v>3</v>
      </c>
      <c r="C22" s="156"/>
      <c r="D22" s="156"/>
      <c r="E22" s="156"/>
      <c r="F22" s="156"/>
      <c r="G22" s="156"/>
      <c r="H22" s="156"/>
    </row>
    <row r="23" spans="2:8" ht="40.950000000000003" customHeight="1">
      <c r="B23" s="5" t="s">
        <v>99</v>
      </c>
      <c r="C23" s="156"/>
      <c r="D23" s="156"/>
      <c r="E23" s="156"/>
      <c r="F23" s="156"/>
      <c r="G23" s="156"/>
      <c r="H23" s="156"/>
    </row>
    <row r="24" spans="2:8" ht="66">
      <c r="B24" s="5" t="s">
        <v>94</v>
      </c>
      <c r="C24" s="154"/>
      <c r="D24" s="154"/>
      <c r="E24" s="154"/>
      <c r="F24" s="154"/>
      <c r="G24" s="154"/>
      <c r="H24" s="154"/>
    </row>
    <row r="25" spans="2:8" ht="24" customHeight="1">
      <c r="B25" s="4" t="s">
        <v>83</v>
      </c>
      <c r="C25" s="154"/>
      <c r="D25" s="154"/>
      <c r="E25" s="154"/>
      <c r="F25" s="154"/>
      <c r="G25" s="154"/>
      <c r="H25" s="154"/>
    </row>
    <row r="26" spans="2:8" ht="56.55" customHeight="1">
      <c r="B26" s="6" t="s">
        <v>84</v>
      </c>
      <c r="C26" s="156"/>
      <c r="D26" s="156"/>
      <c r="E26" s="156"/>
      <c r="F26" s="156"/>
      <c r="G26" s="156"/>
      <c r="H26" s="156"/>
    </row>
    <row r="27" spans="2:8" ht="18" customHeight="1">
      <c r="B27" s="7" t="s">
        <v>161</v>
      </c>
      <c r="C27" s="154"/>
      <c r="D27" s="154"/>
      <c r="E27" s="154"/>
      <c r="F27" s="154"/>
      <c r="G27" s="154"/>
      <c r="H27" s="154"/>
    </row>
    <row r="28" spans="2:8" ht="18" customHeight="1">
      <c r="B28" s="205" t="s">
        <v>162</v>
      </c>
      <c r="C28" s="154"/>
      <c r="D28" s="154"/>
      <c r="E28" s="154"/>
      <c r="F28" s="154"/>
      <c r="G28" s="154"/>
      <c r="H28" s="154"/>
    </row>
    <row r="29" spans="2:8" ht="18" customHeight="1">
      <c r="B29" s="53" t="s">
        <v>4</v>
      </c>
      <c r="C29" s="154"/>
      <c r="D29" s="154"/>
      <c r="E29" s="154"/>
      <c r="F29" s="154"/>
      <c r="G29" s="154"/>
      <c r="H29" s="154"/>
    </row>
    <row r="30" spans="2:8" ht="18" customHeight="1">
      <c r="B30" s="205" t="s">
        <v>85</v>
      </c>
      <c r="C30" s="154"/>
      <c r="D30" s="154"/>
      <c r="E30" s="154"/>
      <c r="F30" s="154"/>
      <c r="G30" s="154"/>
      <c r="H30" s="154"/>
    </row>
    <row r="31" spans="2:8" ht="25.05" customHeight="1">
      <c r="B31" s="54" t="s">
        <v>73</v>
      </c>
      <c r="C31" s="157">
        <f>SUM(C8:C30)</f>
        <v>0</v>
      </c>
      <c r="D31" s="157">
        <f t="shared" ref="D31:H31" si="1">SUM(D8:D30)</f>
        <v>0</v>
      </c>
      <c r="E31" s="157">
        <f t="shared" si="1"/>
        <v>0</v>
      </c>
      <c r="F31" s="157">
        <f t="shared" si="1"/>
        <v>0</v>
      </c>
      <c r="G31" s="157">
        <f>SUM(G8:G30)</f>
        <v>0</v>
      </c>
      <c r="H31" s="157">
        <f t="shared" si="1"/>
        <v>0</v>
      </c>
    </row>
    <row r="32" spans="2:8" ht="16.2" thickBot="1">
      <c r="B32" s="8"/>
      <c r="C32" s="149"/>
    </row>
    <row r="33" spans="1:8" ht="13.8" thickBot="1">
      <c r="A33" s="197"/>
      <c r="B33" s="9" t="s">
        <v>74</v>
      </c>
    </row>
    <row r="34" spans="1:8" ht="18" customHeight="1" thickBot="1">
      <c r="A34" s="198"/>
      <c r="B34" s="9" t="s">
        <v>64</v>
      </c>
    </row>
    <row r="38" spans="1:8" ht="13.8" thickBot="1"/>
    <row r="39" spans="1:8" ht="13.8" thickBot="1">
      <c r="B39" s="456" t="s">
        <v>156</v>
      </c>
      <c r="C39" s="458"/>
      <c r="D39" s="459"/>
      <c r="E39" s="459"/>
      <c r="F39" s="459"/>
      <c r="G39" s="459"/>
      <c r="H39" s="460"/>
    </row>
    <row r="40" spans="1:8">
      <c r="B40" s="457" t="s">
        <v>157</v>
      </c>
      <c r="E40" s="11"/>
    </row>
    <row r="41" spans="1:8">
      <c r="B41" s="457" t="s">
        <v>158</v>
      </c>
    </row>
  </sheetData>
  <mergeCells count="2">
    <mergeCell ref="B7:H7"/>
    <mergeCell ref="A1:H1"/>
  </mergeCells>
  <pageMargins left="0.78740157480314965" right="0.78740157480314965" top="0.31496062992125984" bottom="0.74803149606299213" header="0.51181102362204722" footer="0.51181102362204722"/>
  <pageSetup paperSize="9" scale="79" fitToHeight="0" orientation="landscape" r:id="rId1"/>
  <headerFooter alignWithMargins="0">
    <oddFooter>&amp;C&amp;F/&amp;A&amp;R&amp;P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I35"/>
  <sheetViews>
    <sheetView view="pageBreakPreview" topLeftCell="A4" zoomScale="85" zoomScaleNormal="85" zoomScaleSheetLayoutView="85" zoomScalePageLayoutView="85" workbookViewId="0">
      <selection activeCell="H31" sqref="H31"/>
    </sheetView>
  </sheetViews>
  <sheetFormatPr baseColWidth="10" defaultColWidth="11.21875" defaultRowHeight="13.2"/>
  <cols>
    <col min="1" max="1" width="31.5546875" customWidth="1"/>
    <col min="2" max="2" width="16.77734375" customWidth="1"/>
    <col min="3" max="3" width="16.21875" style="2" customWidth="1"/>
    <col min="4" max="4" width="16.21875" style="14" customWidth="1"/>
    <col min="5" max="9" width="16.21875" customWidth="1"/>
    <col min="10" max="16384" width="11.21875" style="12"/>
  </cols>
  <sheetData>
    <row r="1" spans="1:9" ht="43.5" customHeight="1" thickBot="1">
      <c r="A1" s="586" t="s">
        <v>146</v>
      </c>
      <c r="B1" s="587"/>
      <c r="C1" s="587"/>
      <c r="D1" s="587"/>
      <c r="E1" s="587"/>
      <c r="F1" s="587"/>
      <c r="G1" s="587"/>
      <c r="H1" s="587"/>
      <c r="I1" s="171"/>
    </row>
    <row r="2" spans="1:9" ht="15">
      <c r="A2" s="13"/>
      <c r="B2" s="13"/>
      <c r="C2"/>
      <c r="D2"/>
    </row>
    <row r="4" spans="1:9" ht="15.6">
      <c r="A4" s="591" t="s">
        <v>5</v>
      </c>
      <c r="B4" s="591"/>
      <c r="C4" s="591"/>
      <c r="D4" s="591"/>
      <c r="E4" s="591"/>
      <c r="F4" s="591"/>
    </row>
    <row r="5" spans="1:9" ht="15.6">
      <c r="A5" s="594"/>
      <c r="B5" s="594"/>
      <c r="C5" s="594"/>
      <c r="D5" s="594"/>
      <c r="E5" s="594"/>
      <c r="F5" s="594"/>
      <c r="G5" s="594"/>
      <c r="H5" s="594"/>
      <c r="I5" s="177"/>
    </row>
    <row r="6" spans="1:9" customFormat="1" ht="29.55" customHeight="1">
      <c r="A6" s="596" t="s">
        <v>87</v>
      </c>
      <c r="B6" s="596"/>
      <c r="C6" s="596"/>
      <c r="D6" s="596"/>
      <c r="E6" s="596"/>
      <c r="F6" s="596"/>
      <c r="G6" s="596"/>
      <c r="H6" s="596"/>
      <c r="I6" s="172"/>
    </row>
    <row r="7" spans="1:9">
      <c r="A7" s="592"/>
      <c r="B7" s="593"/>
      <c r="C7" s="593"/>
      <c r="D7" s="593"/>
      <c r="E7" s="593"/>
      <c r="F7" s="593"/>
      <c r="G7" s="593"/>
      <c r="H7" s="593"/>
      <c r="I7" s="178"/>
    </row>
    <row r="8" spans="1:9" ht="26.55" customHeight="1">
      <c r="C8" s="595" t="s">
        <v>75</v>
      </c>
      <c r="D8" s="595"/>
      <c r="E8" s="595"/>
      <c r="F8" s="595"/>
      <c r="G8" s="595"/>
      <c r="H8" s="595"/>
    </row>
    <row r="9" spans="1:9">
      <c r="C9" s="193" t="s">
        <v>53</v>
      </c>
      <c r="D9" s="193" t="s">
        <v>54</v>
      </c>
      <c r="E9" s="193" t="s">
        <v>66</v>
      </c>
      <c r="F9" s="193" t="s">
        <v>55</v>
      </c>
      <c r="G9" s="193" t="s">
        <v>56</v>
      </c>
      <c r="H9" s="193" t="s">
        <v>57</v>
      </c>
      <c r="I9" s="179"/>
    </row>
    <row r="10" spans="1:9" ht="20.399999999999999">
      <c r="B10" s="193" t="s">
        <v>58</v>
      </c>
      <c r="C10" s="193" t="s">
        <v>47</v>
      </c>
      <c r="D10" s="193" t="s">
        <v>48</v>
      </c>
      <c r="E10" s="193" t="s">
        <v>49</v>
      </c>
      <c r="F10" s="193" t="s">
        <v>52</v>
      </c>
      <c r="G10" s="193" t="s">
        <v>51</v>
      </c>
      <c r="H10" s="193" t="s">
        <v>50</v>
      </c>
      <c r="I10" s="179"/>
    </row>
    <row r="11" spans="1:9" ht="20.399999999999999">
      <c r="B11" s="195" t="s">
        <v>69</v>
      </c>
      <c r="C11" s="195">
        <v>500</v>
      </c>
      <c r="D11" s="195">
        <v>700</v>
      </c>
      <c r="E11" s="195">
        <v>900</v>
      </c>
      <c r="F11" s="195">
        <v>1100</v>
      </c>
      <c r="G11" s="195">
        <v>1300</v>
      </c>
      <c r="H11" s="195">
        <v>1500</v>
      </c>
      <c r="I11" s="180"/>
    </row>
    <row r="12" spans="1:9" ht="20.399999999999999">
      <c r="A12" s="193" t="s">
        <v>167</v>
      </c>
      <c r="B12" s="195" t="s">
        <v>60</v>
      </c>
      <c r="C12" s="195">
        <f>C11*245</f>
        <v>122500</v>
      </c>
      <c r="D12" s="195">
        <f t="shared" ref="D12:H12" si="0">D11*245</f>
        <v>171500</v>
      </c>
      <c r="E12" s="195">
        <f t="shared" si="0"/>
        <v>220500</v>
      </c>
      <c r="F12" s="195">
        <f t="shared" si="0"/>
        <v>269500</v>
      </c>
      <c r="G12" s="195">
        <f t="shared" si="0"/>
        <v>318500</v>
      </c>
      <c r="H12" s="195">
        <f t="shared" si="0"/>
        <v>367500</v>
      </c>
      <c r="I12" s="180"/>
    </row>
    <row r="13" spans="1:9">
      <c r="A13" s="152"/>
      <c r="B13" s="152"/>
      <c r="C13" s="152"/>
      <c r="D13" s="152"/>
      <c r="E13" s="152"/>
      <c r="F13" s="152"/>
      <c r="G13" s="152"/>
      <c r="H13" s="155"/>
      <c r="I13" s="181"/>
    </row>
    <row r="14" spans="1:9">
      <c r="A14" s="152"/>
      <c r="B14" s="152"/>
      <c r="C14" s="152"/>
      <c r="D14" s="152"/>
      <c r="E14" s="152"/>
      <c r="F14" s="152"/>
      <c r="G14" s="152"/>
      <c r="H14" s="155"/>
      <c r="I14" s="181"/>
    </row>
    <row r="15" spans="1:9">
      <c r="A15" s="166"/>
      <c r="B15" s="173"/>
      <c r="C15" s="152"/>
      <c r="D15" s="152"/>
      <c r="E15" s="152"/>
      <c r="F15" s="152"/>
      <c r="G15" s="152"/>
      <c r="H15" s="155"/>
      <c r="I15" s="181"/>
    </row>
    <row r="16" spans="1:9">
      <c r="A16" s="166"/>
      <c r="B16" s="173"/>
      <c r="C16" s="152"/>
      <c r="D16" s="155"/>
      <c r="E16" s="152"/>
      <c r="F16" s="152"/>
      <c r="G16" s="152"/>
      <c r="H16" s="155"/>
      <c r="I16" s="181"/>
    </row>
    <row r="17" spans="1:9">
      <c r="A17" s="166"/>
      <c r="B17" s="173"/>
      <c r="C17" s="152"/>
      <c r="D17" s="152"/>
      <c r="E17" s="152"/>
      <c r="F17" s="152"/>
      <c r="G17" s="152"/>
      <c r="H17" s="155"/>
      <c r="I17" s="181"/>
    </row>
    <row r="18" spans="1:9">
      <c r="A18" s="166"/>
      <c r="B18" s="173"/>
      <c r="C18" s="152"/>
      <c r="D18" s="152"/>
      <c r="E18" s="152"/>
      <c r="F18" s="152"/>
      <c r="G18" s="152"/>
      <c r="H18" s="155"/>
      <c r="I18" s="181"/>
    </row>
    <row r="19" spans="1:9">
      <c r="A19" s="166"/>
      <c r="B19" s="173"/>
      <c r="C19" s="152"/>
      <c r="D19" s="152"/>
      <c r="E19" s="152"/>
      <c r="F19" s="152"/>
      <c r="G19" s="152"/>
      <c r="H19" s="155"/>
      <c r="I19" s="181"/>
    </row>
    <row r="20" spans="1:9">
      <c r="A20" s="166"/>
      <c r="B20" s="173"/>
      <c r="C20" s="152"/>
      <c r="D20" s="152"/>
      <c r="E20" s="152"/>
      <c r="F20" s="152"/>
      <c r="G20" s="152"/>
      <c r="H20" s="155"/>
      <c r="I20" s="181"/>
    </row>
    <row r="21" spans="1:9">
      <c r="A21" s="166"/>
      <c r="B21" s="173"/>
      <c r="C21" s="152"/>
      <c r="D21" s="152"/>
      <c r="E21" s="152"/>
      <c r="F21" s="152"/>
      <c r="G21" s="152"/>
      <c r="H21" s="155"/>
      <c r="I21" s="181"/>
    </row>
    <row r="22" spans="1:9">
      <c r="A22" s="166"/>
      <c r="B22" s="173"/>
      <c r="C22" s="152"/>
      <c r="D22" s="152"/>
      <c r="E22" s="152"/>
      <c r="F22" s="152"/>
      <c r="G22" s="152"/>
      <c r="H22" s="155"/>
      <c r="I22" s="181"/>
    </row>
    <row r="23" spans="1:9">
      <c r="A23" s="167"/>
      <c r="B23" s="174"/>
      <c r="C23" s="152"/>
      <c r="D23" s="152"/>
      <c r="E23" s="152"/>
      <c r="F23" s="152"/>
      <c r="G23" s="152"/>
      <c r="H23" s="155"/>
      <c r="I23" s="181"/>
    </row>
    <row r="24" spans="1:9">
      <c r="A24" s="166"/>
      <c r="B24" s="173"/>
      <c r="C24" s="152"/>
      <c r="D24" s="152"/>
      <c r="E24" s="152"/>
      <c r="F24" s="152"/>
      <c r="G24" s="152"/>
      <c r="H24" s="155"/>
      <c r="I24" s="181"/>
    </row>
    <row r="25" spans="1:9">
      <c r="A25" s="167"/>
      <c r="B25" s="174"/>
      <c r="C25" s="152"/>
      <c r="D25" s="152"/>
      <c r="E25" s="152"/>
      <c r="F25" s="152"/>
      <c r="G25" s="152"/>
      <c r="H25" s="155"/>
      <c r="I25" s="181"/>
    </row>
    <row r="26" spans="1:9">
      <c r="A26" s="166"/>
      <c r="B26" s="173"/>
      <c r="C26" s="152"/>
      <c r="D26" s="152"/>
      <c r="E26" s="152"/>
      <c r="F26" s="152"/>
      <c r="G26" s="152"/>
      <c r="H26" s="155"/>
      <c r="I26" s="181"/>
    </row>
    <row r="27" spans="1:9">
      <c r="A27" s="167"/>
      <c r="B27" s="174"/>
      <c r="C27" s="152"/>
      <c r="D27" s="152"/>
      <c r="E27" s="152"/>
      <c r="F27" s="152"/>
      <c r="G27" s="152"/>
      <c r="H27" s="155"/>
      <c r="I27" s="181"/>
    </row>
    <row r="28" spans="1:9">
      <c r="A28" s="166"/>
      <c r="B28" s="173"/>
      <c r="C28" s="152"/>
      <c r="D28" s="152"/>
      <c r="E28" s="152"/>
      <c r="F28" s="152"/>
      <c r="G28" s="152"/>
      <c r="H28" s="155"/>
      <c r="I28" s="181"/>
    </row>
    <row r="29" spans="1:9">
      <c r="A29" s="168"/>
      <c r="B29" s="175"/>
      <c r="C29" s="152"/>
      <c r="D29" s="152"/>
      <c r="E29" s="152"/>
      <c r="F29" s="152"/>
      <c r="G29" s="152"/>
      <c r="H29" s="155"/>
      <c r="I29" s="181"/>
    </row>
    <row r="30" spans="1:9">
      <c r="A30" s="169"/>
      <c r="B30" s="176"/>
      <c r="C30" s="152"/>
      <c r="D30" s="152"/>
      <c r="E30" s="152"/>
      <c r="F30" s="152"/>
      <c r="G30" s="152"/>
      <c r="H30" s="155"/>
      <c r="I30" s="181"/>
    </row>
    <row r="31" spans="1:9" ht="26.55" customHeight="1">
      <c r="A31" s="589" t="s">
        <v>61</v>
      </c>
      <c r="B31" s="590"/>
      <c r="C31" s="118">
        <f>SUM(C13:C30)</f>
        <v>0</v>
      </c>
      <c r="D31" s="118">
        <f t="shared" ref="D31:F31" si="1">SUM(D13:D30)</f>
        <v>0</v>
      </c>
      <c r="E31" s="118">
        <f t="shared" si="1"/>
        <v>0</v>
      </c>
      <c r="F31" s="118">
        <f t="shared" si="1"/>
        <v>0</v>
      </c>
      <c r="G31" s="118">
        <f>SUM(G13:G30)</f>
        <v>0</v>
      </c>
      <c r="H31" s="118">
        <f>SUM(H13:H30)</f>
        <v>0</v>
      </c>
      <c r="I31" s="182"/>
    </row>
    <row r="33" spans="1:2" ht="13.8" thickBot="1"/>
    <row r="34" spans="1:2" ht="13.8" thickBot="1">
      <c r="A34" s="131"/>
      <c r="B34" s="9" t="s">
        <v>74</v>
      </c>
    </row>
    <row r="35" spans="1:2" ht="13.8" thickBot="1">
      <c r="A35" s="10"/>
      <c r="B35" s="9" t="s">
        <v>64</v>
      </c>
    </row>
  </sheetData>
  <mergeCells count="7">
    <mergeCell ref="A1:H1"/>
    <mergeCell ref="A31:B31"/>
    <mergeCell ref="A4:F4"/>
    <mergeCell ref="A7:H7"/>
    <mergeCell ref="A5:H5"/>
    <mergeCell ref="C8:H8"/>
    <mergeCell ref="A6:H6"/>
  </mergeCells>
  <pageMargins left="0.24" right="0.22" top="0.59055118110236227" bottom="0.59055118110236227" header="0.51181102362204722" footer="0.51181102362204722"/>
  <pageSetup paperSize="9" scale="89" orientation="landscape" r:id="rId1"/>
  <headerFooter alignWithMargins="0">
    <oddFooter>&amp;C&amp;F/&amp;A&amp;R&amp;P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Q37"/>
  <sheetViews>
    <sheetView view="pageBreakPreview" topLeftCell="A16" zoomScale="85" zoomScaleNormal="100" zoomScaleSheetLayoutView="85" zoomScalePageLayoutView="96" workbookViewId="0">
      <selection activeCell="A23" sqref="A23"/>
    </sheetView>
  </sheetViews>
  <sheetFormatPr baseColWidth="10" defaultRowHeight="13.2"/>
  <cols>
    <col min="1" max="1" width="33.44140625" customWidth="1"/>
    <col min="2" max="2" width="11" customWidth="1"/>
    <col min="3" max="3" width="10.44140625" customWidth="1"/>
    <col min="4" max="4" width="13.77734375" customWidth="1"/>
    <col min="5" max="5" width="15.77734375" customWidth="1"/>
    <col min="6" max="6" width="11.77734375" style="26" bestFit="1" customWidth="1"/>
    <col min="7" max="7" width="7" customWidth="1"/>
    <col min="8" max="8" width="9.77734375" style="14" customWidth="1"/>
    <col min="9" max="9" width="10.77734375" style="14" customWidth="1"/>
    <col min="10" max="10" width="10" style="14" customWidth="1"/>
    <col min="11" max="11" width="10.21875" style="14" customWidth="1"/>
    <col min="12" max="12" width="15.21875" style="14" customWidth="1"/>
    <col min="13" max="17" width="15.21875" customWidth="1"/>
  </cols>
  <sheetData>
    <row r="1" spans="1:17" ht="60.75" customHeight="1" thickBot="1">
      <c r="A1" s="607" t="s">
        <v>147</v>
      </c>
      <c r="B1" s="608"/>
      <c r="C1" s="608"/>
      <c r="D1" s="608"/>
      <c r="E1" s="608"/>
      <c r="F1" s="608"/>
      <c r="G1" s="608"/>
      <c r="H1" s="608"/>
      <c r="I1" s="608"/>
      <c r="J1" s="608"/>
      <c r="K1" s="608"/>
      <c r="L1" s="608"/>
      <c r="M1" s="608"/>
      <c r="N1" s="608"/>
      <c r="O1" s="608"/>
      <c r="P1" s="608"/>
      <c r="Q1" s="609"/>
    </row>
    <row r="2" spans="1:17" ht="13.8">
      <c r="A2" s="598"/>
      <c r="B2" s="598"/>
      <c r="C2" s="598"/>
      <c r="D2" s="598"/>
      <c r="E2" s="598"/>
      <c r="F2" s="598"/>
      <c r="G2" s="598"/>
      <c r="H2" s="598"/>
      <c r="I2" s="598"/>
      <c r="J2" s="598"/>
      <c r="K2" s="598"/>
      <c r="L2" s="598"/>
    </row>
    <row r="3" spans="1:17" ht="13.8">
      <c r="A3" s="115"/>
      <c r="B3" s="115"/>
      <c r="C3" s="115"/>
      <c r="D3" s="115"/>
      <c r="E3" s="115"/>
      <c r="F3" s="115"/>
      <c r="G3" s="115"/>
      <c r="H3" s="115"/>
      <c r="I3" s="115"/>
      <c r="J3" s="115"/>
      <c r="K3" s="115"/>
      <c r="L3" s="123" t="s">
        <v>53</v>
      </c>
      <c r="M3" s="123" t="s">
        <v>54</v>
      </c>
      <c r="N3" s="123" t="s">
        <v>66</v>
      </c>
      <c r="O3" s="123" t="s">
        <v>55</v>
      </c>
      <c r="P3" s="123" t="s">
        <v>56</v>
      </c>
      <c r="Q3" s="123" t="s">
        <v>57</v>
      </c>
    </row>
    <row r="4" spans="1:17" ht="20.399999999999999">
      <c r="A4" s="123" t="s">
        <v>63</v>
      </c>
      <c r="B4" s="115"/>
      <c r="C4" s="115"/>
      <c r="D4" s="115"/>
      <c r="E4" s="115"/>
      <c r="F4" s="115"/>
      <c r="G4" s="115"/>
      <c r="H4" s="115"/>
      <c r="I4" s="115"/>
      <c r="J4" s="115"/>
      <c r="K4" s="115"/>
      <c r="L4" s="123" t="s">
        <v>47</v>
      </c>
      <c r="M4" s="123" t="s">
        <v>48</v>
      </c>
      <c r="N4" s="123" t="s">
        <v>49</v>
      </c>
      <c r="O4" s="123" t="s">
        <v>52</v>
      </c>
      <c r="P4" s="123" t="s">
        <v>51</v>
      </c>
      <c r="Q4" s="123" t="s">
        <v>50</v>
      </c>
    </row>
    <row r="5" spans="1:17" ht="13.8">
      <c r="A5" s="123" t="s">
        <v>59</v>
      </c>
      <c r="B5" s="115"/>
      <c r="C5" s="115"/>
      <c r="D5" s="115"/>
      <c r="E5" s="115"/>
      <c r="F5" s="115"/>
      <c r="G5" s="115"/>
      <c r="H5" s="115"/>
      <c r="I5" s="115"/>
      <c r="J5" s="115"/>
      <c r="K5" s="115"/>
      <c r="L5" s="124">
        <v>500</v>
      </c>
      <c r="M5" s="124">
        <v>700</v>
      </c>
      <c r="N5" s="124">
        <v>900</v>
      </c>
      <c r="O5" s="124">
        <v>1100</v>
      </c>
      <c r="P5" s="124">
        <v>1300</v>
      </c>
      <c r="Q5" s="124">
        <v>1500</v>
      </c>
    </row>
    <row r="6" spans="1:17" ht="14.4" thickBot="1">
      <c r="A6" s="123" t="s">
        <v>60</v>
      </c>
      <c r="B6" s="112"/>
      <c r="C6" s="112"/>
      <c r="D6" s="112"/>
      <c r="E6" s="112"/>
      <c r="F6" s="112"/>
      <c r="G6" s="112"/>
      <c r="H6" s="112"/>
      <c r="I6" s="112"/>
      <c r="J6" s="112"/>
      <c r="K6" s="112"/>
      <c r="L6" s="124">
        <f t="shared" ref="L6:Q6" si="0">L5*245</f>
        <v>122500</v>
      </c>
      <c r="M6" s="124">
        <f t="shared" si="0"/>
        <v>171500</v>
      </c>
      <c r="N6" s="124">
        <f t="shared" si="0"/>
        <v>220500</v>
      </c>
      <c r="O6" s="124">
        <f t="shared" si="0"/>
        <v>269500</v>
      </c>
      <c r="P6" s="124">
        <f t="shared" si="0"/>
        <v>318500</v>
      </c>
      <c r="Q6" s="124">
        <f t="shared" si="0"/>
        <v>367500</v>
      </c>
    </row>
    <row r="7" spans="1:17" ht="13.5" customHeight="1" thickBot="1">
      <c r="A7" s="599" t="s">
        <v>6</v>
      </c>
      <c r="B7" s="601" t="s">
        <v>168</v>
      </c>
      <c r="C7" s="601" t="s">
        <v>169</v>
      </c>
      <c r="D7" s="601" t="s">
        <v>170</v>
      </c>
      <c r="E7" s="601" t="s">
        <v>7</v>
      </c>
      <c r="F7" s="603" t="s">
        <v>8</v>
      </c>
      <c r="G7" s="15"/>
      <c r="H7" s="605" t="s">
        <v>9</v>
      </c>
      <c r="I7" s="606"/>
      <c r="J7" s="601" t="s">
        <v>10</v>
      </c>
      <c r="K7" s="601" t="s">
        <v>62</v>
      </c>
      <c r="L7" s="601" t="s">
        <v>11</v>
      </c>
      <c r="M7" s="601" t="s">
        <v>11</v>
      </c>
      <c r="N7" s="601" t="s">
        <v>11</v>
      </c>
      <c r="O7" s="601" t="s">
        <v>11</v>
      </c>
      <c r="P7" s="601" t="s">
        <v>11</v>
      </c>
      <c r="Q7" s="601" t="s">
        <v>11</v>
      </c>
    </row>
    <row r="8" spans="1:17" ht="52.5" customHeight="1" thickBot="1">
      <c r="A8" s="600"/>
      <c r="B8" s="602"/>
      <c r="C8" s="602"/>
      <c r="D8" s="602"/>
      <c r="E8" s="602"/>
      <c r="F8" s="604"/>
      <c r="G8" s="16" t="s">
        <v>12</v>
      </c>
      <c r="H8" s="16" t="s">
        <v>13</v>
      </c>
      <c r="I8" s="16" t="s">
        <v>14</v>
      </c>
      <c r="J8" s="602"/>
      <c r="K8" s="602"/>
      <c r="L8" s="602"/>
      <c r="M8" s="602"/>
      <c r="N8" s="602"/>
      <c r="O8" s="602"/>
      <c r="P8" s="602"/>
      <c r="Q8" s="602"/>
    </row>
    <row r="9" spans="1:17" ht="12.75" customHeight="1">
      <c r="A9" s="132"/>
      <c r="B9" s="133"/>
      <c r="C9" s="133"/>
      <c r="D9" s="133"/>
      <c r="E9" s="133"/>
      <c r="F9" s="134"/>
      <c r="G9" s="133"/>
      <c r="H9" s="133"/>
      <c r="I9" s="133"/>
      <c r="J9" s="133"/>
      <c r="K9" s="133"/>
      <c r="L9" s="135"/>
      <c r="M9" s="135"/>
      <c r="N9" s="135"/>
      <c r="O9" s="135"/>
      <c r="P9" s="135"/>
      <c r="Q9" s="136"/>
    </row>
    <row r="10" spans="1:17" ht="12.75" customHeight="1">
      <c r="A10" s="137"/>
      <c r="B10" s="138"/>
      <c r="C10" s="138"/>
      <c r="D10" s="138"/>
      <c r="E10" s="138"/>
      <c r="F10" s="139"/>
      <c r="G10" s="138"/>
      <c r="H10" s="138"/>
      <c r="I10" s="138"/>
      <c r="J10" s="138"/>
      <c r="K10" s="138"/>
      <c r="L10" s="140"/>
      <c r="M10" s="140"/>
      <c r="N10" s="140"/>
      <c r="O10" s="140"/>
      <c r="P10" s="140"/>
      <c r="Q10" s="141"/>
    </row>
    <row r="11" spans="1:17" ht="12.75" customHeight="1">
      <c r="A11" s="137"/>
      <c r="B11" s="138"/>
      <c r="C11" s="138"/>
      <c r="D11" s="138"/>
      <c r="E11" s="138"/>
      <c r="F11" s="139"/>
      <c r="G11" s="138"/>
      <c r="H11" s="138"/>
      <c r="I11" s="138"/>
      <c r="J11" s="138"/>
      <c r="K11" s="138"/>
      <c r="L11" s="140"/>
      <c r="M11" s="140"/>
      <c r="N11" s="140"/>
      <c r="O11" s="140"/>
      <c r="P11" s="140"/>
      <c r="Q11" s="141"/>
    </row>
    <row r="12" spans="1:17" ht="12.75" customHeight="1">
      <c r="A12" s="137"/>
      <c r="B12" s="138"/>
      <c r="C12" s="138"/>
      <c r="D12" s="138"/>
      <c r="E12" s="138"/>
      <c r="F12" s="139"/>
      <c r="G12" s="138"/>
      <c r="H12" s="138"/>
      <c r="I12" s="138"/>
      <c r="J12" s="138"/>
      <c r="K12" s="138"/>
      <c r="L12" s="140"/>
      <c r="M12" s="140"/>
      <c r="N12" s="140"/>
      <c r="O12" s="140"/>
      <c r="P12" s="140"/>
      <c r="Q12" s="141"/>
    </row>
    <row r="13" spans="1:17" ht="12.75" customHeight="1">
      <c r="A13" s="137"/>
      <c r="B13" s="138"/>
      <c r="C13" s="138"/>
      <c r="D13" s="138"/>
      <c r="E13" s="138"/>
      <c r="F13" s="139"/>
      <c r="G13" s="138"/>
      <c r="H13" s="138"/>
      <c r="I13" s="138"/>
      <c r="J13" s="138"/>
      <c r="K13" s="138"/>
      <c r="L13" s="140"/>
      <c r="M13" s="140"/>
      <c r="N13" s="140"/>
      <c r="O13" s="140"/>
      <c r="P13" s="140"/>
      <c r="Q13" s="141"/>
    </row>
    <row r="14" spans="1:17" ht="12.75" customHeight="1">
      <c r="A14" s="137"/>
      <c r="B14" s="138"/>
      <c r="C14" s="138"/>
      <c r="D14" s="138"/>
      <c r="E14" s="138"/>
      <c r="F14" s="139"/>
      <c r="G14" s="138"/>
      <c r="H14" s="138"/>
      <c r="I14" s="138"/>
      <c r="J14" s="138"/>
      <c r="K14" s="138"/>
      <c r="L14" s="140"/>
      <c r="M14" s="140"/>
      <c r="N14" s="140"/>
      <c r="O14" s="140"/>
      <c r="P14" s="140"/>
      <c r="Q14" s="141"/>
    </row>
    <row r="15" spans="1:17" ht="12.75" customHeight="1">
      <c r="A15" s="137"/>
      <c r="B15" s="138"/>
      <c r="C15" s="138"/>
      <c r="D15" s="138"/>
      <c r="E15" s="138"/>
      <c r="F15" s="139"/>
      <c r="G15" s="138"/>
      <c r="H15" s="138"/>
      <c r="I15" s="138"/>
      <c r="J15" s="138"/>
      <c r="K15" s="138"/>
      <c r="L15" s="140"/>
      <c r="M15" s="140"/>
      <c r="N15" s="140"/>
      <c r="O15" s="140"/>
      <c r="P15" s="140"/>
      <c r="Q15" s="141"/>
    </row>
    <row r="16" spans="1:17" ht="12.75" customHeight="1">
      <c r="A16" s="137"/>
      <c r="B16" s="138"/>
      <c r="C16" s="138"/>
      <c r="D16" s="138"/>
      <c r="E16" s="138"/>
      <c r="F16" s="139"/>
      <c r="G16" s="138"/>
      <c r="H16" s="138"/>
      <c r="I16" s="138"/>
      <c r="J16" s="138"/>
      <c r="K16" s="138"/>
      <c r="L16" s="140"/>
      <c r="M16" s="140"/>
      <c r="N16" s="140"/>
      <c r="O16" s="140"/>
      <c r="P16" s="140"/>
      <c r="Q16" s="141"/>
    </row>
    <row r="17" spans="1:17" ht="12.75" customHeight="1">
      <c r="A17" s="137"/>
      <c r="B17" s="138"/>
      <c r="C17" s="138"/>
      <c r="D17" s="138"/>
      <c r="E17" s="138"/>
      <c r="F17" s="139"/>
      <c r="G17" s="138"/>
      <c r="H17" s="138"/>
      <c r="I17" s="138"/>
      <c r="J17" s="138"/>
      <c r="K17" s="138"/>
      <c r="L17" s="140"/>
      <c r="M17" s="140"/>
      <c r="N17" s="140"/>
      <c r="O17" s="140"/>
      <c r="P17" s="140"/>
      <c r="Q17" s="141"/>
    </row>
    <row r="18" spans="1:17" ht="12.75" customHeight="1">
      <c r="A18" s="137"/>
      <c r="B18" s="138"/>
      <c r="C18" s="138"/>
      <c r="D18" s="138"/>
      <c r="E18" s="138"/>
      <c r="F18" s="139"/>
      <c r="G18" s="138"/>
      <c r="H18" s="138"/>
      <c r="I18" s="138"/>
      <c r="J18" s="138"/>
      <c r="K18" s="138"/>
      <c r="L18" s="140"/>
      <c r="M18" s="140"/>
      <c r="N18" s="140"/>
      <c r="O18" s="140"/>
      <c r="P18" s="140"/>
      <c r="Q18" s="141"/>
    </row>
    <row r="19" spans="1:17" ht="12.75" customHeight="1">
      <c r="A19" s="137"/>
      <c r="B19" s="138"/>
      <c r="C19" s="138"/>
      <c r="D19" s="138"/>
      <c r="E19" s="138"/>
      <c r="F19" s="139"/>
      <c r="G19" s="138"/>
      <c r="H19" s="138"/>
      <c r="I19" s="138"/>
      <c r="J19" s="138"/>
      <c r="K19" s="138"/>
      <c r="L19" s="140"/>
      <c r="M19" s="140"/>
      <c r="N19" s="140"/>
      <c r="O19" s="140"/>
      <c r="P19" s="140"/>
      <c r="Q19" s="141"/>
    </row>
    <row r="20" spans="1:17" ht="12.75" customHeight="1">
      <c r="A20" s="137"/>
      <c r="B20" s="138"/>
      <c r="C20" s="138"/>
      <c r="D20" s="138"/>
      <c r="E20" s="138"/>
      <c r="F20" s="139"/>
      <c r="G20" s="138"/>
      <c r="H20" s="138"/>
      <c r="I20" s="138"/>
      <c r="J20" s="138"/>
      <c r="K20" s="138"/>
      <c r="L20" s="140"/>
      <c r="M20" s="140"/>
      <c r="N20" s="140"/>
      <c r="O20" s="140"/>
      <c r="P20" s="140"/>
      <c r="Q20" s="141"/>
    </row>
    <row r="21" spans="1:17" ht="12.75" customHeight="1">
      <c r="A21" s="137"/>
      <c r="B21" s="138"/>
      <c r="C21" s="138"/>
      <c r="D21" s="138"/>
      <c r="E21" s="138"/>
      <c r="F21" s="139"/>
      <c r="G21" s="138"/>
      <c r="H21" s="138"/>
      <c r="I21" s="138"/>
      <c r="J21" s="138"/>
      <c r="K21" s="138"/>
      <c r="L21" s="140"/>
      <c r="M21" s="140"/>
      <c r="N21" s="140"/>
      <c r="O21" s="140"/>
      <c r="P21" s="140"/>
      <c r="Q21" s="141"/>
    </row>
    <row r="22" spans="1:17" ht="12.75" customHeight="1">
      <c r="A22" s="137"/>
      <c r="B22" s="138"/>
      <c r="C22" s="138"/>
      <c r="D22" s="138"/>
      <c r="E22" s="138"/>
      <c r="F22" s="139"/>
      <c r="G22" s="138"/>
      <c r="H22" s="138"/>
      <c r="I22" s="138"/>
      <c r="J22" s="138"/>
      <c r="K22" s="138"/>
      <c r="L22" s="140"/>
      <c r="M22" s="140"/>
      <c r="N22" s="140"/>
      <c r="O22" s="140"/>
      <c r="P22" s="140"/>
      <c r="Q22" s="141"/>
    </row>
    <row r="23" spans="1:17" ht="12.75" customHeight="1">
      <c r="A23" s="137"/>
      <c r="B23" s="138"/>
      <c r="C23" s="138"/>
      <c r="D23" s="138"/>
      <c r="E23" s="138"/>
      <c r="F23" s="139"/>
      <c r="G23" s="138"/>
      <c r="H23" s="138"/>
      <c r="I23" s="138"/>
      <c r="J23" s="138"/>
      <c r="K23" s="138"/>
      <c r="L23" s="140"/>
      <c r="M23" s="140"/>
      <c r="N23" s="140"/>
      <c r="O23" s="140"/>
      <c r="P23" s="140"/>
      <c r="Q23" s="141"/>
    </row>
    <row r="24" spans="1:17" ht="12.75" customHeight="1" thickBot="1">
      <c r="A24" s="142"/>
      <c r="B24" s="143"/>
      <c r="C24" s="143"/>
      <c r="D24" s="143"/>
      <c r="E24" s="143"/>
      <c r="F24" s="144"/>
      <c r="G24" s="143"/>
      <c r="H24" s="143"/>
      <c r="I24" s="143"/>
      <c r="J24" s="143"/>
      <c r="K24" s="143"/>
      <c r="L24" s="145"/>
      <c r="M24" s="145"/>
      <c r="N24" s="145"/>
      <c r="O24" s="145"/>
      <c r="P24" s="145"/>
      <c r="Q24" s="146"/>
    </row>
    <row r="25" spans="1:17" ht="12.75" customHeight="1" thickBot="1">
      <c r="A25" s="199" t="s">
        <v>76</v>
      </c>
      <c r="B25" s="116"/>
      <c r="C25" s="117"/>
      <c r="D25" s="117"/>
      <c r="E25" s="117"/>
      <c r="F25" s="199">
        <f>SUM(F9:F24)</f>
        <v>0</v>
      </c>
      <c r="G25" s="121"/>
      <c r="H25" s="122"/>
      <c r="I25" s="199">
        <f t="shared" ref="I25:Q25" si="1">SUM(I9:I24)</f>
        <v>0</v>
      </c>
      <c r="J25" s="200">
        <f t="shared" si="1"/>
        <v>0</v>
      </c>
      <c r="K25" s="201">
        <f>SUM(K9:K24)</f>
        <v>0</v>
      </c>
      <c r="L25" s="202">
        <f t="shared" si="1"/>
        <v>0</v>
      </c>
      <c r="M25" s="202">
        <f t="shared" si="1"/>
        <v>0</v>
      </c>
      <c r="N25" s="202">
        <f>SUM(N9:N24)</f>
        <v>0</v>
      </c>
      <c r="O25" s="202">
        <f t="shared" si="1"/>
        <v>0</v>
      </c>
      <c r="P25" s="202">
        <f t="shared" si="1"/>
        <v>0</v>
      </c>
      <c r="Q25" s="202">
        <f t="shared" si="1"/>
        <v>0</v>
      </c>
    </row>
    <row r="26" spans="1:17">
      <c r="C26" s="18"/>
      <c r="D26" s="18"/>
      <c r="E26" s="18"/>
      <c r="F26" s="18"/>
      <c r="G26" s="18"/>
      <c r="H26" s="19"/>
      <c r="I26" s="19"/>
      <c r="J26" s="19"/>
      <c r="K26" s="19"/>
      <c r="L26" s="19"/>
    </row>
    <row r="27" spans="1:17">
      <c r="A27" s="17" t="s">
        <v>15</v>
      </c>
      <c r="B27" s="164"/>
      <c r="C27" s="21"/>
      <c r="D27" s="22"/>
      <c r="E27" s="22"/>
      <c r="F27" s="23"/>
      <c r="G27" s="23"/>
      <c r="H27" s="19"/>
      <c r="I27" s="19"/>
      <c r="J27" s="19"/>
      <c r="K27" s="19"/>
      <c r="L27" s="19"/>
    </row>
    <row r="28" spans="1:17">
      <c r="A28" s="20" t="s">
        <v>16</v>
      </c>
      <c r="B28" s="165"/>
      <c r="C28" s="21"/>
      <c r="D28" s="18"/>
      <c r="E28" s="18"/>
      <c r="F28" s="24"/>
      <c r="G28" s="18"/>
      <c r="H28" s="19"/>
      <c r="I28" s="19"/>
      <c r="J28" s="25"/>
      <c r="K28" s="19"/>
      <c r="L28" s="19"/>
    </row>
    <row r="29" spans="1:17">
      <c r="A29" s="20" t="s">
        <v>17</v>
      </c>
      <c r="B29" s="165"/>
    </row>
    <row r="32" spans="1:17">
      <c r="A32" s="597" t="s">
        <v>18</v>
      </c>
      <c r="B32" s="597"/>
      <c r="C32" s="597"/>
    </row>
    <row r="33" spans="1:3">
      <c r="A33" s="597"/>
      <c r="B33" s="597"/>
      <c r="C33" s="597"/>
    </row>
    <row r="35" spans="1:3" ht="13.8" thickBot="1"/>
    <row r="36" spans="1:3" ht="13.8" thickBot="1">
      <c r="A36" s="131"/>
      <c r="B36" s="9" t="s">
        <v>74</v>
      </c>
    </row>
    <row r="37" spans="1:3" ht="13.8" thickBot="1">
      <c r="A37" s="10"/>
      <c r="B37" s="9" t="s">
        <v>64</v>
      </c>
    </row>
  </sheetData>
  <mergeCells count="19">
    <mergeCell ref="M7:M8"/>
    <mergeCell ref="A1:Q1"/>
    <mergeCell ref="A32:C32"/>
    <mergeCell ref="N7:N8"/>
    <mergeCell ref="O7:O8"/>
    <mergeCell ref="P7:P8"/>
    <mergeCell ref="Q7:Q8"/>
    <mergeCell ref="A33:C33"/>
    <mergeCell ref="A2:L2"/>
    <mergeCell ref="A7:A8"/>
    <mergeCell ref="B7:B8"/>
    <mergeCell ref="C7:C8"/>
    <mergeCell ref="D7:D8"/>
    <mergeCell ref="E7:E8"/>
    <mergeCell ref="F7:F8"/>
    <mergeCell ref="H7:I7"/>
    <mergeCell ref="J7:J8"/>
    <mergeCell ref="K7:K8"/>
    <mergeCell ref="L7:L8"/>
  </mergeCells>
  <phoneticPr fontId="22" type="noConversion"/>
  <pageMargins left="0.78740157480314965" right="0.78740157480314965" top="0.59055118110236227" bottom="0.59055118110236227" header="0.51181102362204722" footer="0.51181102362204722"/>
  <pageSetup paperSize="9" scale="56" orientation="landscape" r:id="rId1"/>
  <headerFooter alignWithMargins="0">
    <oddFooter>&amp;C&amp;F/&amp;A&amp;R&amp;P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G24"/>
  <sheetViews>
    <sheetView view="pageBreakPreview" topLeftCell="A4" zoomScaleNormal="100" zoomScaleSheetLayoutView="100" workbookViewId="0">
      <selection activeCell="D26" sqref="D26"/>
    </sheetView>
  </sheetViews>
  <sheetFormatPr baseColWidth="10" defaultRowHeight="13.2"/>
  <cols>
    <col min="1" max="1" width="44.109375" style="72" customWidth="1"/>
    <col min="2" max="7" width="12.77734375" customWidth="1"/>
  </cols>
  <sheetData>
    <row r="1" spans="1:7" ht="39" customHeight="1" thickBot="1">
      <c r="A1" s="586" t="s">
        <v>160</v>
      </c>
      <c r="B1" s="587"/>
      <c r="C1" s="587"/>
      <c r="D1" s="587"/>
      <c r="E1" s="587"/>
      <c r="F1" s="587"/>
      <c r="G1" s="587"/>
    </row>
    <row r="2" spans="1:7" ht="13.8" thickBot="1"/>
    <row r="3" spans="1:7" ht="13.8" thickBot="1">
      <c r="A3" s="207"/>
      <c r="B3" s="51" t="s">
        <v>65</v>
      </c>
    </row>
    <row r="4" spans="1:7" ht="13.8" thickBot="1">
      <c r="A4" s="208"/>
      <c r="B4" s="51" t="s">
        <v>79</v>
      </c>
    </row>
    <row r="5" spans="1:7" ht="13.8" thickBot="1">
      <c r="B5" s="51"/>
    </row>
    <row r="6" spans="1:7" s="51" customFormat="1" ht="30" customHeight="1" thickBot="1">
      <c r="A6" s="206" t="s">
        <v>80</v>
      </c>
      <c r="C6" s="210" t="s">
        <v>91</v>
      </c>
    </row>
    <row r="7" spans="1:7" s="51" customFormat="1" ht="33" customHeight="1" thickBot="1">
      <c r="A7" s="611" t="s">
        <v>218</v>
      </c>
      <c r="B7" s="611"/>
      <c r="C7" s="170"/>
    </row>
    <row r="8" spans="1:7">
      <c r="B8" s="51"/>
    </row>
    <row r="10" spans="1:7" ht="15">
      <c r="C10" s="52"/>
    </row>
    <row r="11" spans="1:7">
      <c r="B11" s="123" t="s">
        <v>53</v>
      </c>
      <c r="C11" s="123" t="s">
        <v>54</v>
      </c>
      <c r="D11" s="123" t="s">
        <v>66</v>
      </c>
      <c r="E11" s="123" t="s">
        <v>55</v>
      </c>
      <c r="F11" s="123" t="s">
        <v>56</v>
      </c>
      <c r="G11" s="123" t="s">
        <v>57</v>
      </c>
    </row>
    <row r="12" spans="1:7" ht="20.399999999999999">
      <c r="A12" s="123" t="s">
        <v>58</v>
      </c>
      <c r="B12" s="123" t="s">
        <v>47</v>
      </c>
      <c r="C12" s="123" t="s">
        <v>48</v>
      </c>
      <c r="D12" s="123" t="s">
        <v>49</v>
      </c>
      <c r="E12" s="123" t="s">
        <v>52</v>
      </c>
      <c r="F12" s="123" t="s">
        <v>51</v>
      </c>
      <c r="G12" s="123" t="s">
        <v>50</v>
      </c>
    </row>
    <row r="13" spans="1:7">
      <c r="A13" s="124" t="s">
        <v>59</v>
      </c>
      <c r="B13" s="124">
        <v>500</v>
      </c>
      <c r="C13" s="124">
        <v>700</v>
      </c>
      <c r="D13" s="124">
        <v>900</v>
      </c>
      <c r="E13" s="124">
        <v>1100</v>
      </c>
      <c r="F13" s="124">
        <v>1300</v>
      </c>
      <c r="G13" s="124">
        <v>1500</v>
      </c>
    </row>
    <row r="14" spans="1:7">
      <c r="A14" s="124" t="s">
        <v>60</v>
      </c>
      <c r="B14" s="124">
        <f t="shared" ref="B14:G14" si="0">B13*245</f>
        <v>122500</v>
      </c>
      <c r="C14" s="124">
        <f t="shared" si="0"/>
        <v>171500</v>
      </c>
      <c r="D14" s="124">
        <f t="shared" si="0"/>
        <v>220500</v>
      </c>
      <c r="E14" s="124">
        <f t="shared" si="0"/>
        <v>269500</v>
      </c>
      <c r="F14" s="124">
        <f t="shared" si="0"/>
        <v>318500</v>
      </c>
      <c r="G14" s="124">
        <f t="shared" si="0"/>
        <v>367500</v>
      </c>
    </row>
    <row r="15" spans="1:7" ht="13.8" thickBot="1"/>
    <row r="16" spans="1:7" s="51" customFormat="1" ht="27" thickBot="1">
      <c r="A16" s="204" t="s">
        <v>164</v>
      </c>
      <c r="B16" s="370">
        <f>'A6 Menus Self Midi'!$J$146</f>
        <v>3</v>
      </c>
      <c r="C16" s="370">
        <f>'A6 Menus Self Midi'!$J$146</f>
        <v>3</v>
      </c>
      <c r="D16" s="370">
        <f>'A6 Menus Self Midi'!$J$146</f>
        <v>3</v>
      </c>
      <c r="E16" s="370">
        <f>'A6 Menus Self Midi'!$J$146</f>
        <v>3</v>
      </c>
      <c r="F16" s="370">
        <f>'A6 Menus Self Midi'!$J$146</f>
        <v>3</v>
      </c>
      <c r="G16" s="370">
        <f>'A6 Menus Self Midi'!$J$146</f>
        <v>3</v>
      </c>
    </row>
    <row r="17" spans="1:7" ht="13.8" thickBot="1">
      <c r="B17" s="209"/>
    </row>
    <row r="18" spans="1:7" s="51" customFormat="1" ht="13.8" thickBot="1">
      <c r="A18" s="204" t="s">
        <v>159</v>
      </c>
      <c r="B18" s="147">
        <f>$C$7*B16</f>
        <v>0</v>
      </c>
      <c r="C18" s="147">
        <f t="shared" ref="C18:G18" si="1">$C$7*C16</f>
        <v>0</v>
      </c>
      <c r="D18" s="147">
        <f t="shared" si="1"/>
        <v>0</v>
      </c>
      <c r="E18" s="147">
        <f t="shared" si="1"/>
        <v>0</v>
      </c>
      <c r="F18" s="147">
        <f t="shared" si="1"/>
        <v>0</v>
      </c>
      <c r="G18" s="147">
        <f t="shared" si="1"/>
        <v>0</v>
      </c>
    </row>
    <row r="19" spans="1:7" ht="13.8" thickBot="1">
      <c r="B19" s="209"/>
    </row>
    <row r="20" spans="1:7" s="51" customFormat="1" ht="13.95" customHeight="1" thickBot="1">
      <c r="A20" s="496" t="s">
        <v>226</v>
      </c>
      <c r="B20" s="147">
        <f>'A8 H3 RC Cpte prév annuel  '!C25/'A8 H3 RC Cpte prév annuel  '!C11</f>
        <v>0</v>
      </c>
      <c r="C20" s="147">
        <f>'A8 H3 RC Cpte prév annuel  '!D25/'A8 H3 RC Cpte prév annuel  '!D11</f>
        <v>0</v>
      </c>
      <c r="D20" s="147">
        <f>'A8 H3 RC Cpte prév annuel  '!E25/'A8 H3 RC Cpte prév annuel  '!E11</f>
        <v>0</v>
      </c>
      <c r="E20" s="147">
        <f>'A8 H3 RC Cpte prév annuel  '!F25/'A8 H3 RC Cpte prév annuel  '!F11</f>
        <v>0</v>
      </c>
      <c r="F20" s="147">
        <f>'A8 H3 RC Cpte prév annuel  '!G25/'A8 H3 RC Cpte prév annuel  '!G11</f>
        <v>0</v>
      </c>
      <c r="G20" s="147">
        <f>'A8 H3 RC Cpte prév annuel  '!H25/'A8 H3 RC Cpte prév annuel  '!H11</f>
        <v>0</v>
      </c>
    </row>
    <row r="21" spans="1:7" ht="13.8" thickBot="1">
      <c r="B21" s="209"/>
    </row>
    <row r="22" spans="1:7" ht="13.8" thickBot="1">
      <c r="A22" s="194" t="s">
        <v>163</v>
      </c>
      <c r="B22" s="147">
        <f>B18+B20</f>
        <v>0</v>
      </c>
      <c r="C22" s="147">
        <f t="shared" ref="C22:G22" si="2">C18+C20</f>
        <v>0</v>
      </c>
      <c r="D22" s="147">
        <f t="shared" si="2"/>
        <v>0</v>
      </c>
      <c r="E22" s="147">
        <f t="shared" si="2"/>
        <v>0</v>
      </c>
      <c r="F22" s="147">
        <f t="shared" si="2"/>
        <v>0</v>
      </c>
      <c r="G22" s="147">
        <f t="shared" si="2"/>
        <v>0</v>
      </c>
    </row>
    <row r="24" spans="1:7">
      <c r="A24" s="610" t="s">
        <v>93</v>
      </c>
      <c r="B24" s="610"/>
      <c r="C24" s="610"/>
      <c r="D24" s="610"/>
      <c r="E24" s="610"/>
    </row>
  </sheetData>
  <mergeCells count="3">
    <mergeCell ref="A24:E24"/>
    <mergeCell ref="A7:B7"/>
    <mergeCell ref="A1:G1"/>
  </mergeCells>
  <phoneticPr fontId="22" type="noConversion"/>
  <pageMargins left="0.78740157480314965" right="0.78740157480314965" top="0.59055118110236227" bottom="0.59055118110236227" header="0.51181102362204722" footer="0.51181102362204722"/>
  <pageSetup paperSize="9" orientation="landscape" r:id="rId1"/>
  <headerFooter alignWithMargins="0">
    <oddFooter>&amp;C&amp;F/&amp;A&amp;R&amp;P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G22"/>
  <sheetViews>
    <sheetView view="pageBreakPreview" zoomScale="102" zoomScaleNormal="91" zoomScaleSheetLayoutView="102" zoomScalePageLayoutView="70" workbookViewId="0">
      <selection activeCell="A19" sqref="A19:C19"/>
    </sheetView>
  </sheetViews>
  <sheetFormatPr baseColWidth="10" defaultRowHeight="13.2"/>
  <cols>
    <col min="1" max="1" width="7.21875" customWidth="1"/>
    <col min="2" max="2" width="14.21875" style="14" customWidth="1"/>
    <col min="3" max="3" width="38.77734375" customWidth="1"/>
    <col min="4" max="7" width="16.21875" customWidth="1"/>
  </cols>
  <sheetData>
    <row r="1" spans="1:7" ht="21.6" thickBot="1">
      <c r="A1" s="615" t="s">
        <v>148</v>
      </c>
      <c r="B1" s="616"/>
      <c r="C1" s="616"/>
      <c r="D1" s="617"/>
      <c r="E1" s="203"/>
      <c r="F1" s="203"/>
      <c r="G1" s="203"/>
    </row>
    <row r="2" spans="1:7" s="12" customFormat="1" ht="15.75" customHeight="1" thickBot="1">
      <c r="A2" s="183"/>
      <c r="B2" s="183"/>
      <c r="C2" s="183"/>
      <c r="D2" s="183"/>
      <c r="E2" s="183"/>
      <c r="F2" s="183"/>
    </row>
    <row r="3" spans="1:7" ht="13.8" thickBot="1">
      <c r="A3" s="618" t="s">
        <v>70</v>
      </c>
      <c r="B3" s="619"/>
      <c r="C3" s="620"/>
      <c r="D3" s="186"/>
    </row>
    <row r="4" spans="1:7" s="185" customFormat="1" ht="13.8" thickBot="1">
      <c r="A4" s="621" t="s">
        <v>166</v>
      </c>
      <c r="B4" s="622"/>
      <c r="C4" s="623"/>
      <c r="D4" s="187"/>
    </row>
    <row r="5" spans="1:7" s="185" customFormat="1">
      <c r="C5" s="188"/>
      <c r="D5" s="188"/>
    </row>
    <row r="6" spans="1:7" ht="13.8" thickBot="1">
      <c r="B6" s="2"/>
      <c r="C6" s="189"/>
      <c r="D6" s="189"/>
    </row>
    <row r="7" spans="1:7" ht="13.8" thickBot="1">
      <c r="A7" s="612" t="s">
        <v>19</v>
      </c>
      <c r="B7" s="613"/>
      <c r="C7" s="614"/>
      <c r="D7" s="190"/>
    </row>
    <row r="8" spans="1:7" ht="13.8" thickBot="1">
      <c r="A8" s="51"/>
      <c r="B8"/>
      <c r="C8" s="184"/>
      <c r="D8" s="184"/>
    </row>
    <row r="9" spans="1:7" ht="13.95" customHeight="1" thickBot="1">
      <c r="A9" s="612" t="s">
        <v>20</v>
      </c>
      <c r="B9" s="613"/>
      <c r="C9" s="614"/>
      <c r="D9" s="190"/>
    </row>
    <row r="10" spans="1:7" ht="13.8" thickBot="1">
      <c r="A10" s="51"/>
      <c r="B10"/>
      <c r="C10" s="184"/>
      <c r="D10" s="184"/>
    </row>
    <row r="11" spans="1:7" ht="13.95" customHeight="1" thickBot="1">
      <c r="A11" s="612" t="s">
        <v>22</v>
      </c>
      <c r="B11" s="613"/>
      <c r="C11" s="614"/>
      <c r="D11" s="190"/>
    </row>
    <row r="12" spans="1:7" ht="13.8" thickBot="1">
      <c r="A12" s="51"/>
      <c r="B12"/>
      <c r="C12" s="184"/>
      <c r="D12" s="184"/>
    </row>
    <row r="13" spans="1:7" ht="13.95" customHeight="1" thickBot="1">
      <c r="A13" s="612" t="s">
        <v>26</v>
      </c>
      <c r="B13" s="613"/>
      <c r="C13" s="614"/>
      <c r="D13" s="190"/>
    </row>
    <row r="14" spans="1:7" ht="13.8" thickBot="1">
      <c r="A14" s="51"/>
      <c r="B14"/>
      <c r="C14" s="184"/>
      <c r="D14" s="184"/>
    </row>
    <row r="15" spans="1:7" ht="13.95" customHeight="1" thickBot="1">
      <c r="A15" s="612" t="s">
        <v>90</v>
      </c>
      <c r="B15" s="613"/>
      <c r="C15" s="614"/>
      <c r="D15" s="190">
        <f>(D7+D9+D11+D13)</f>
        <v>0</v>
      </c>
    </row>
    <row r="16" spans="1:7" ht="13.8" thickBot="1">
      <c r="A16" s="51"/>
      <c r="B16"/>
      <c r="C16" s="184"/>
      <c r="D16" s="184"/>
    </row>
    <row r="17" spans="1:6" ht="13.95" customHeight="1" thickBot="1">
      <c r="A17" s="612" t="s">
        <v>171</v>
      </c>
      <c r="B17" s="613"/>
      <c r="C17" s="614"/>
      <c r="D17" s="190"/>
    </row>
    <row r="18" spans="1:6" ht="13.8" thickBot="1">
      <c r="A18" s="51"/>
      <c r="B18"/>
      <c r="C18" s="184"/>
      <c r="D18" s="184"/>
    </row>
    <row r="19" spans="1:6" ht="13.95" customHeight="1" thickBot="1">
      <c r="A19" s="612" t="s">
        <v>24</v>
      </c>
      <c r="B19" s="613"/>
      <c r="C19" s="614"/>
      <c r="D19" s="190">
        <f>D15+D17</f>
        <v>0</v>
      </c>
    </row>
    <row r="20" spans="1:6" ht="13.8" thickBot="1">
      <c r="A20" s="51"/>
      <c r="B20"/>
      <c r="C20" s="184"/>
      <c r="D20" s="184"/>
    </row>
    <row r="21" spans="1:6" ht="13.8" thickBot="1">
      <c r="A21" s="10"/>
      <c r="B21" s="51" t="s">
        <v>78</v>
      </c>
      <c r="D21" s="63"/>
      <c r="F21" s="46"/>
    </row>
    <row r="22" spans="1:6">
      <c r="A22" s="191"/>
      <c r="B22" s="191"/>
      <c r="C22" s="192"/>
      <c r="D22" s="192"/>
    </row>
  </sheetData>
  <mergeCells count="10">
    <mergeCell ref="A15:C15"/>
    <mergeCell ref="A17:C17"/>
    <mergeCell ref="A19:C19"/>
    <mergeCell ref="A1:D1"/>
    <mergeCell ref="A13:C13"/>
    <mergeCell ref="A7:C7"/>
    <mergeCell ref="A9:C9"/>
    <mergeCell ref="A11:C11"/>
    <mergeCell ref="A3:C3"/>
    <mergeCell ref="A4:C4"/>
  </mergeCells>
  <printOptions horizontalCentered="1" verticalCentered="1"/>
  <pageMargins left="0.78740157480314965" right="0.78740157480314965" top="0.59055118110236227" bottom="0.59055118110236227" header="0.51181102362204722" footer="0.51181102362204722"/>
  <pageSetup paperSize="9" orientation="portrait" r:id="rId1"/>
  <headerFooter alignWithMargins="0">
    <oddFooter>&amp;C&amp;F/&amp;A&amp;R&amp;P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0D6A7-6A56-4197-8F38-56270872BFE1}">
  <sheetPr>
    <tabColor rgb="FFFFFF00"/>
  </sheetPr>
  <dimension ref="A1:B73"/>
  <sheetViews>
    <sheetView view="pageBreakPreview" topLeftCell="A43" zoomScale="90" zoomScaleNormal="100" zoomScaleSheetLayoutView="90" workbookViewId="0">
      <selection activeCell="A73" sqref="A73:B73"/>
    </sheetView>
  </sheetViews>
  <sheetFormatPr baseColWidth="10" defaultColWidth="10.88671875" defaultRowHeight="14.4"/>
  <cols>
    <col min="1" max="1" width="88.109375" style="487" bestFit="1" customWidth="1"/>
    <col min="2" max="2" width="22.44140625" style="487" customWidth="1"/>
    <col min="3" max="16384" width="10.88671875" style="487"/>
  </cols>
  <sheetData>
    <row r="1" spans="1:2" ht="46.8" customHeight="1">
      <c r="A1" s="624" t="s">
        <v>223</v>
      </c>
      <c r="B1" s="625"/>
    </row>
    <row r="3" spans="1:2" ht="32.4" customHeight="1">
      <c r="A3" s="626" t="s">
        <v>224</v>
      </c>
      <c r="B3" s="626"/>
    </row>
    <row r="4" spans="1:2">
      <c r="A4" s="497"/>
      <c r="B4" s="497"/>
    </row>
    <row r="5" spans="1:2">
      <c r="A5" s="512" t="s">
        <v>182</v>
      </c>
    </row>
    <row r="7" spans="1:2">
      <c r="A7" s="498" t="s">
        <v>172</v>
      </c>
      <c r="B7" s="499">
        <f>B8*B9</f>
        <v>0</v>
      </c>
    </row>
    <row r="8" spans="1:2">
      <c r="A8" s="483" t="s">
        <v>219</v>
      </c>
      <c r="B8" s="488">
        <f>'A12 - H3 Récap'!D20</f>
        <v>0</v>
      </c>
    </row>
    <row r="9" spans="1:2">
      <c r="A9" s="483" t="s">
        <v>185</v>
      </c>
      <c r="B9" s="489">
        <v>209000</v>
      </c>
    </row>
    <row r="10" spans="1:2">
      <c r="A10" s="484"/>
    </row>
    <row r="11" spans="1:2">
      <c r="A11" s="498" t="s">
        <v>173</v>
      </c>
      <c r="B11" s="500">
        <f>B12*B13*B9</f>
        <v>0</v>
      </c>
    </row>
    <row r="12" spans="1:2">
      <c r="A12" s="483" t="s">
        <v>220</v>
      </c>
      <c r="B12" s="488">
        <f>'A12 - H3 Récap'!C7</f>
        <v>0</v>
      </c>
    </row>
    <row r="13" spans="1:2">
      <c r="A13" s="483" t="s">
        <v>217</v>
      </c>
      <c r="B13" s="490">
        <f>'A12 - H3 Récap'!D16</f>
        <v>3</v>
      </c>
    </row>
    <row r="14" spans="1:2">
      <c r="A14" s="484"/>
    </row>
    <row r="15" spans="1:2">
      <c r="A15" s="498" t="s">
        <v>176</v>
      </c>
      <c r="B15" s="500">
        <f>B16*B17</f>
        <v>7272</v>
      </c>
    </row>
    <row r="16" spans="1:2">
      <c r="A16" s="483" t="s">
        <v>174</v>
      </c>
      <c r="B16" s="488">
        <v>0.30299999999999999</v>
      </c>
    </row>
    <row r="17" spans="1:2">
      <c r="A17" s="483" t="s">
        <v>175</v>
      </c>
      <c r="B17" s="489">
        <v>24000</v>
      </c>
    </row>
    <row r="18" spans="1:2">
      <c r="A18" s="491" t="s">
        <v>177</v>
      </c>
      <c r="B18" s="492"/>
    </row>
    <row r="19" spans="1:2">
      <c r="A19" s="485"/>
      <c r="B19" s="492"/>
    </row>
    <row r="20" spans="1:2">
      <c r="A20" s="498" t="s">
        <v>178</v>
      </c>
      <c r="B20" s="500">
        <f>B21</f>
        <v>0</v>
      </c>
    </row>
    <row r="21" spans="1:2" ht="28.8">
      <c r="A21" s="503" t="s">
        <v>225</v>
      </c>
      <c r="B21" s="501"/>
    </row>
    <row r="22" spans="1:2">
      <c r="A22" s="502"/>
      <c r="B22" s="492"/>
    </row>
    <row r="23" spans="1:2">
      <c r="A23" s="485"/>
      <c r="B23" s="492"/>
    </row>
    <row r="24" spans="1:2">
      <c r="A24" s="498" t="s">
        <v>179</v>
      </c>
      <c r="B24" s="500">
        <f>B25*B26</f>
        <v>0</v>
      </c>
    </row>
    <row r="25" spans="1:2">
      <c r="A25" s="504" t="s">
        <v>181</v>
      </c>
      <c r="B25" s="505"/>
    </row>
    <row r="26" spans="1:2">
      <c r="A26" s="483" t="s">
        <v>180</v>
      </c>
      <c r="B26" s="489">
        <v>1300</v>
      </c>
    </row>
    <row r="27" spans="1:2">
      <c r="A27" s="491"/>
      <c r="B27" s="492"/>
    </row>
    <row r="28" spans="1:2">
      <c r="A28" s="512" t="s">
        <v>183</v>
      </c>
    </row>
    <row r="29" spans="1:2">
      <c r="A29" s="491"/>
      <c r="B29" s="492"/>
    </row>
    <row r="30" spans="1:2">
      <c r="A30" s="498" t="s">
        <v>187</v>
      </c>
      <c r="B30" s="499">
        <f>B31*B32*B33</f>
        <v>0</v>
      </c>
    </row>
    <row r="31" spans="1:2">
      <c r="A31" s="483" t="s">
        <v>221</v>
      </c>
      <c r="B31" s="488">
        <f>B12</f>
        <v>0</v>
      </c>
    </row>
    <row r="32" spans="1:2">
      <c r="A32" s="483" t="s">
        <v>184</v>
      </c>
      <c r="B32" s="501"/>
    </row>
    <row r="33" spans="1:2">
      <c r="A33" s="483" t="s">
        <v>186</v>
      </c>
      <c r="B33" s="489">
        <v>39500</v>
      </c>
    </row>
    <row r="34" spans="1:2">
      <c r="A34" s="485"/>
      <c r="B34" s="492"/>
    </row>
    <row r="35" spans="1:2">
      <c r="A35" s="507" t="s">
        <v>188</v>
      </c>
      <c r="B35" s="506"/>
    </row>
    <row r="36" spans="1:2">
      <c r="A36" s="484"/>
      <c r="B36" s="492"/>
    </row>
    <row r="37" spans="1:2">
      <c r="A37" s="512" t="s">
        <v>197</v>
      </c>
    </row>
    <row r="38" spans="1:2">
      <c r="A38" s="491"/>
      <c r="B38" s="492"/>
    </row>
    <row r="39" spans="1:2">
      <c r="A39" s="498" t="s">
        <v>198</v>
      </c>
      <c r="B39" s="499">
        <f>B40*B41+B42*B43+B44*B45+B46*B47</f>
        <v>0</v>
      </c>
    </row>
    <row r="40" spans="1:2">
      <c r="A40" s="483" t="s">
        <v>189</v>
      </c>
      <c r="B40" s="486">
        <v>120</v>
      </c>
    </row>
    <row r="41" spans="1:2">
      <c r="A41" s="483" t="s">
        <v>193</v>
      </c>
      <c r="B41" s="508"/>
    </row>
    <row r="42" spans="1:2">
      <c r="A42" s="483" t="s">
        <v>190</v>
      </c>
      <c r="B42" s="486">
        <v>1800</v>
      </c>
    </row>
    <row r="43" spans="1:2">
      <c r="A43" s="483" t="s">
        <v>194</v>
      </c>
      <c r="B43" s="508"/>
    </row>
    <row r="44" spans="1:2">
      <c r="A44" s="483" t="s">
        <v>191</v>
      </c>
      <c r="B44" s="486">
        <v>1500</v>
      </c>
    </row>
    <row r="45" spans="1:2">
      <c r="A45" s="483" t="s">
        <v>195</v>
      </c>
      <c r="B45" s="508"/>
    </row>
    <row r="46" spans="1:2">
      <c r="A46" s="483" t="s">
        <v>192</v>
      </c>
      <c r="B46" s="486">
        <v>130</v>
      </c>
    </row>
    <row r="47" spans="1:2">
      <c r="A47" s="483" t="s">
        <v>196</v>
      </c>
      <c r="B47" s="508"/>
    </row>
    <row r="48" spans="1:2">
      <c r="A48" s="485"/>
      <c r="B48" s="485"/>
    </row>
    <row r="49" spans="1:2">
      <c r="A49" s="512" t="s">
        <v>208</v>
      </c>
    </row>
    <row r="50" spans="1:2">
      <c r="A50" s="484"/>
    </row>
    <row r="51" spans="1:2">
      <c r="A51" s="498" t="s">
        <v>199</v>
      </c>
      <c r="B51" s="499">
        <f>B52*B53+B54*B55+B56*B57+B58*B59</f>
        <v>0</v>
      </c>
    </row>
    <row r="52" spans="1:2">
      <c r="A52" s="483" t="s">
        <v>200</v>
      </c>
      <c r="B52" s="486">
        <v>12400</v>
      </c>
    </row>
    <row r="53" spans="1:2">
      <c r="A53" s="483" t="s">
        <v>201</v>
      </c>
      <c r="B53" s="509"/>
    </row>
    <row r="54" spans="1:2">
      <c r="A54" s="483" t="s">
        <v>202</v>
      </c>
      <c r="B54" s="486">
        <v>230</v>
      </c>
    </row>
    <row r="55" spans="1:2">
      <c r="A55" s="483" t="s">
        <v>203</v>
      </c>
      <c r="B55" s="508"/>
    </row>
    <row r="56" spans="1:2">
      <c r="A56" s="483" t="s">
        <v>204</v>
      </c>
      <c r="B56" s="486">
        <v>200</v>
      </c>
    </row>
    <row r="57" spans="1:2">
      <c r="A57" s="483" t="s">
        <v>205</v>
      </c>
      <c r="B57" s="508"/>
    </row>
    <row r="58" spans="1:2">
      <c r="A58" s="483" t="s">
        <v>206</v>
      </c>
      <c r="B58" s="486">
        <v>1800</v>
      </c>
    </row>
    <row r="59" spans="1:2">
      <c r="A59" s="483" t="s">
        <v>207</v>
      </c>
      <c r="B59" s="508"/>
    </row>
    <row r="61" spans="1:2">
      <c r="A61" s="512" t="s">
        <v>209</v>
      </c>
    </row>
    <row r="63" spans="1:2">
      <c r="A63" s="498" t="s">
        <v>210</v>
      </c>
      <c r="B63" s="499">
        <f>B7+B11+B15+B20+B24</f>
        <v>7272</v>
      </c>
    </row>
    <row r="64" spans="1:2">
      <c r="A64" s="498" t="s">
        <v>211</v>
      </c>
      <c r="B64" s="499">
        <f>B30</f>
        <v>0</v>
      </c>
    </row>
    <row r="65" spans="1:2">
      <c r="A65" s="498" t="s">
        <v>214</v>
      </c>
      <c r="B65" s="499">
        <f>B35</f>
        <v>0</v>
      </c>
    </row>
    <row r="66" spans="1:2">
      <c r="A66" s="498" t="s">
        <v>212</v>
      </c>
      <c r="B66" s="499">
        <f>B39</f>
        <v>0</v>
      </c>
    </row>
    <row r="67" spans="1:2">
      <c r="A67" s="498" t="s">
        <v>213</v>
      </c>
      <c r="B67" s="499">
        <f>B51</f>
        <v>0</v>
      </c>
    </row>
    <row r="68" spans="1:2">
      <c r="A68" s="498" t="s">
        <v>215</v>
      </c>
      <c r="B68" s="499">
        <f>SUM(B63:B67)</f>
        <v>7272</v>
      </c>
    </row>
    <row r="70" spans="1:2">
      <c r="A70" s="510" t="s">
        <v>216</v>
      </c>
      <c r="B70" s="511">
        <f>5*B68-4*B65</f>
        <v>36360</v>
      </c>
    </row>
    <row r="72" spans="1:2" ht="27.6" customHeight="1">
      <c r="A72" s="626" t="s">
        <v>222</v>
      </c>
      <c r="B72" s="626"/>
    </row>
    <row r="73" spans="1:2">
      <c r="A73" s="513" t="s">
        <v>74</v>
      </c>
      <c r="B73" s="508"/>
    </row>
  </sheetData>
  <mergeCells count="3">
    <mergeCell ref="A1:B1"/>
    <mergeCell ref="A3:B3"/>
    <mergeCell ref="A72:B72"/>
  </mergeCells>
  <pageMargins left="0.7" right="0.7" top="0.75" bottom="0.75" header="0.3" footer="0.3"/>
  <pageSetup scale="91" orientation="landscape" r:id="rId1"/>
  <rowBreaks count="1" manualBreakCount="1">
    <brk id="35" max="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8</vt:i4>
      </vt:variant>
    </vt:vector>
  </HeadingPairs>
  <TitlesOfParts>
    <vt:vector size="17" baseType="lpstr">
      <vt:lpstr>A6 Menus Self Midi</vt:lpstr>
      <vt:lpstr>A7 Organigramme Rest Collective</vt:lpstr>
      <vt:lpstr>A8 H3 RC Cpte prév annuel  </vt:lpstr>
      <vt:lpstr>A9 H3 Frais Exploitation</vt:lpstr>
      <vt:lpstr>A10 H3 Investissements </vt:lpstr>
      <vt:lpstr>A11 H3 Frais de personnel </vt:lpstr>
      <vt:lpstr>A12 - H3 Récap</vt:lpstr>
      <vt:lpstr>A13 H3 CLUB Cpte prév</vt:lpstr>
      <vt:lpstr>A20 DQE</vt:lpstr>
      <vt:lpstr>'A10 H3 Investissements '!Impression_des_titres</vt:lpstr>
      <vt:lpstr>'A9 H3 Frais Exploitation'!Impression_des_titres</vt:lpstr>
      <vt:lpstr>'A10 H3 Investissements '!Zone_d_impression</vt:lpstr>
      <vt:lpstr>'A12 - H3 Récap'!Zone_d_impression</vt:lpstr>
      <vt:lpstr>'A13 H3 CLUB Cpte prév'!Zone_d_impression</vt:lpstr>
      <vt:lpstr>'A20 DQE'!Zone_d_impression</vt:lpstr>
      <vt:lpstr>'A8 H3 RC Cpte prév annuel  '!Zone_d_impression</vt:lpstr>
      <vt:lpstr>'A9 H3 Frais Exploitation'!Zone_d_impression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Mathilde AZZANO</dc:creator>
  <cp:lastModifiedBy>LARUE Florence</cp:lastModifiedBy>
  <dcterms:created xsi:type="dcterms:W3CDTF">2019-07-08T09:26:09Z</dcterms:created>
  <dcterms:modified xsi:type="dcterms:W3CDTF">2025-07-04T09:29:52Z</dcterms:modified>
</cp:coreProperties>
</file>